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B\Desktop\Документы\Отчеты за месяц\"/>
    </mc:Choice>
  </mc:AlternateContent>
  <xr:revisionPtr revIDLastSave="0" documentId="13_ncr:1_{FDC7FFC1-D090-48E7-B589-CCE773858B93}" xr6:coauthVersionLast="37" xr6:coauthVersionMax="37" xr10:uidLastSave="{00000000-0000-0000-0000-000000000000}"/>
  <bookViews>
    <workbookView xWindow="0" yWindow="2520" windowWidth="15480" windowHeight="9600" xr2:uid="{00000000-000D-0000-FFFF-FFFF00000000}"/>
  </bookViews>
  <sheets>
    <sheet name="ТРАФАРЕТ" sheetId="1" r:id="rId1"/>
  </sheets>
  <calcPr calcId="179021" fullPrecision="0"/>
</workbook>
</file>

<file path=xl/calcChain.xml><?xml version="1.0" encoding="utf-8"?>
<calcChain xmlns="http://schemas.openxmlformats.org/spreadsheetml/2006/main">
  <c r="L72" i="1" l="1"/>
  <c r="K72" i="1"/>
  <c r="J72" i="1"/>
  <c r="K71" i="1"/>
  <c r="K70" i="1"/>
  <c r="L69" i="1"/>
  <c r="K69" i="1"/>
  <c r="J69" i="1"/>
  <c r="K68" i="1"/>
  <c r="L67" i="1"/>
  <c r="K67" i="1"/>
  <c r="J67" i="1"/>
  <c r="K66" i="1"/>
  <c r="K65" i="1"/>
  <c r="L64" i="1"/>
  <c r="K64" i="1"/>
  <c r="J64" i="1"/>
  <c r="K63" i="1"/>
  <c r="L62" i="1"/>
  <c r="K62" i="1"/>
  <c r="J62" i="1"/>
  <c r="K61" i="1"/>
  <c r="K60" i="1"/>
  <c r="L59" i="1"/>
  <c r="K59" i="1"/>
  <c r="J59" i="1"/>
  <c r="K58" i="1"/>
  <c r="K57" i="1"/>
  <c r="K56" i="1"/>
  <c r="K55" i="1"/>
  <c r="L54" i="1"/>
  <c r="K54" i="1"/>
  <c r="J54" i="1"/>
  <c r="K53" i="1"/>
  <c r="K52" i="1"/>
  <c r="K51" i="1"/>
  <c r="L50" i="1"/>
  <c r="K50" i="1"/>
  <c r="J50" i="1"/>
  <c r="K49" i="1"/>
  <c r="K48" i="1"/>
  <c r="K47" i="1"/>
  <c r="L46" i="1"/>
  <c r="K46" i="1"/>
  <c r="J46" i="1"/>
  <c r="K45" i="1"/>
  <c r="K44" i="1"/>
  <c r="L43" i="1"/>
  <c r="K43" i="1"/>
  <c r="J43" i="1"/>
  <c r="K42" i="1"/>
  <c r="L41" i="1"/>
  <c r="K41" i="1"/>
  <c r="J41" i="1"/>
  <c r="K40" i="1"/>
  <c r="K39" i="1"/>
  <c r="L38" i="1"/>
  <c r="K38" i="1"/>
  <c r="J38" i="1"/>
  <c r="K37" i="1"/>
  <c r="K36" i="1"/>
  <c r="L35" i="1"/>
  <c r="K35" i="1"/>
  <c r="J35" i="1"/>
  <c r="K34" i="1"/>
  <c r="K33" i="1"/>
  <c r="L32" i="1"/>
  <c r="K32" i="1"/>
  <c r="J32" i="1"/>
  <c r="K31" i="1"/>
  <c r="L30" i="1"/>
  <c r="K30" i="1"/>
  <c r="J30" i="1"/>
  <c r="K29" i="1"/>
  <c r="L28" i="1"/>
  <c r="K28" i="1"/>
  <c r="J28" i="1"/>
  <c r="K27" i="1"/>
  <c r="L26" i="1"/>
  <c r="K26" i="1"/>
  <c r="J26" i="1"/>
  <c r="K25" i="1"/>
  <c r="K24" i="1"/>
  <c r="K23" i="1"/>
  <c r="L22" i="1"/>
  <c r="K22" i="1"/>
  <c r="J22" i="1"/>
  <c r="L21" i="1"/>
  <c r="K21" i="1"/>
  <c r="J21" i="1"/>
  <c r="L20" i="1"/>
  <c r="K20" i="1"/>
  <c r="J20" i="1"/>
  <c r="K19" i="1"/>
  <c r="K18" i="1"/>
  <c r="K17" i="1"/>
  <c r="L353" i="1"/>
  <c r="K353" i="1"/>
  <c r="J353" i="1"/>
  <c r="K352" i="1"/>
  <c r="K351" i="1"/>
  <c r="K350" i="1"/>
  <c r="L349" i="1"/>
  <c r="K349" i="1"/>
  <c r="J349" i="1"/>
  <c r="K348" i="1"/>
  <c r="K347" i="1"/>
  <c r="K346" i="1"/>
  <c r="K345" i="1"/>
  <c r="K344" i="1"/>
  <c r="L343" i="1"/>
  <c r="K343" i="1"/>
  <c r="J343" i="1"/>
  <c r="K342" i="1"/>
  <c r="K341" i="1"/>
  <c r="K340" i="1"/>
  <c r="L339" i="1"/>
  <c r="K339" i="1"/>
  <c r="J339" i="1"/>
  <c r="K338" i="1"/>
  <c r="K337" i="1"/>
  <c r="K336" i="1"/>
  <c r="K335" i="1"/>
  <c r="K334" i="1"/>
  <c r="L333" i="1"/>
  <c r="K333" i="1"/>
  <c r="J333" i="1"/>
  <c r="K332" i="1"/>
  <c r="K331" i="1"/>
  <c r="K330" i="1"/>
  <c r="K329" i="1"/>
  <c r="K328" i="1"/>
  <c r="L327" i="1"/>
  <c r="K327" i="1"/>
  <c r="J327" i="1"/>
  <c r="K326" i="1"/>
  <c r="K325" i="1"/>
  <c r="K324" i="1"/>
  <c r="K323" i="1"/>
  <c r="K322" i="1"/>
  <c r="L321" i="1"/>
  <c r="K321" i="1"/>
  <c r="J321" i="1"/>
  <c r="K320" i="1"/>
  <c r="K319" i="1"/>
  <c r="K318" i="1"/>
  <c r="L317" i="1"/>
  <c r="K317" i="1"/>
  <c r="J317" i="1"/>
  <c r="K316" i="1"/>
  <c r="K315" i="1"/>
  <c r="K314" i="1"/>
  <c r="K313" i="1"/>
  <c r="L312" i="1"/>
  <c r="K312" i="1"/>
  <c r="J312" i="1"/>
  <c r="K311" i="1"/>
  <c r="K310" i="1"/>
  <c r="K309" i="1"/>
  <c r="K308" i="1"/>
  <c r="K307" i="1"/>
  <c r="L306" i="1"/>
  <c r="K306" i="1"/>
  <c r="J306" i="1"/>
  <c r="K305" i="1"/>
  <c r="K304" i="1"/>
  <c r="K303" i="1"/>
  <c r="L302" i="1"/>
  <c r="K302" i="1"/>
  <c r="J302" i="1"/>
  <c r="K301" i="1"/>
  <c r="K300" i="1"/>
  <c r="K299" i="1"/>
  <c r="L298" i="1"/>
  <c r="K298" i="1"/>
  <c r="J298" i="1"/>
  <c r="K297" i="1"/>
  <c r="K296" i="1"/>
  <c r="K295" i="1"/>
  <c r="L294" i="1"/>
  <c r="K294" i="1"/>
  <c r="J294" i="1"/>
  <c r="K293" i="1"/>
  <c r="K292" i="1"/>
  <c r="K291" i="1"/>
  <c r="L290" i="1"/>
  <c r="K290" i="1"/>
  <c r="J290" i="1"/>
  <c r="K289" i="1"/>
  <c r="K288" i="1"/>
  <c r="K287" i="1"/>
  <c r="L286" i="1"/>
  <c r="K286" i="1"/>
  <c r="J286" i="1"/>
  <c r="K285" i="1"/>
  <c r="K284" i="1"/>
  <c r="K283" i="1"/>
  <c r="L282" i="1"/>
  <c r="K282" i="1"/>
  <c r="J282" i="1"/>
  <c r="K281" i="1"/>
  <c r="K280" i="1"/>
  <c r="K279" i="1"/>
  <c r="L278" i="1"/>
  <c r="K278" i="1"/>
  <c r="J278" i="1"/>
  <c r="K277" i="1"/>
  <c r="K276" i="1"/>
  <c r="K275" i="1"/>
  <c r="L274" i="1"/>
  <c r="K274" i="1"/>
  <c r="J274" i="1"/>
  <c r="K273" i="1"/>
  <c r="K272" i="1"/>
  <c r="K271" i="1"/>
  <c r="L270" i="1"/>
  <c r="K270" i="1"/>
  <c r="J270" i="1"/>
  <c r="K269" i="1"/>
  <c r="K268" i="1"/>
  <c r="K267" i="1"/>
  <c r="L266" i="1"/>
  <c r="K266" i="1"/>
  <c r="J266" i="1"/>
  <c r="K265" i="1"/>
  <c r="K264" i="1"/>
  <c r="K263" i="1"/>
  <c r="L262" i="1"/>
  <c r="K262" i="1"/>
  <c r="J262" i="1"/>
  <c r="K261" i="1"/>
  <c r="K260" i="1"/>
  <c r="K259" i="1"/>
  <c r="L258" i="1"/>
  <c r="K258" i="1"/>
  <c r="J258" i="1"/>
  <c r="K257" i="1"/>
  <c r="K256" i="1"/>
  <c r="K255" i="1"/>
  <c r="L254" i="1"/>
  <c r="K254" i="1"/>
  <c r="J254" i="1"/>
  <c r="K253" i="1"/>
  <c r="K252" i="1"/>
  <c r="K251" i="1"/>
  <c r="L250" i="1"/>
  <c r="K250" i="1"/>
  <c r="J250" i="1"/>
  <c r="K249" i="1"/>
  <c r="K248" i="1"/>
  <c r="K247" i="1"/>
  <c r="L246" i="1"/>
  <c r="K246" i="1"/>
  <c r="J246" i="1"/>
  <c r="K245" i="1"/>
  <c r="K244" i="1"/>
  <c r="K243" i="1"/>
  <c r="L242" i="1"/>
  <c r="K242" i="1"/>
  <c r="J242" i="1"/>
  <c r="K241" i="1"/>
  <c r="K240" i="1"/>
  <c r="K239" i="1"/>
  <c r="L238" i="1"/>
  <c r="K238" i="1"/>
  <c r="J238" i="1"/>
  <c r="K237" i="1"/>
  <c r="K236" i="1"/>
  <c r="K235" i="1"/>
  <c r="L234" i="1"/>
  <c r="K234" i="1"/>
  <c r="J234" i="1"/>
  <c r="K233" i="1"/>
  <c r="K232" i="1"/>
  <c r="K231" i="1"/>
  <c r="L230" i="1"/>
  <c r="K230" i="1"/>
  <c r="J230" i="1"/>
  <c r="K229" i="1"/>
  <c r="K228" i="1"/>
  <c r="K227" i="1"/>
  <c r="K226" i="1"/>
  <c r="K225" i="1"/>
  <c r="L224" i="1"/>
  <c r="K224" i="1"/>
  <c r="J224" i="1"/>
  <c r="K223" i="1"/>
  <c r="K222" i="1"/>
  <c r="K221" i="1"/>
  <c r="K220" i="1"/>
  <c r="L219" i="1"/>
  <c r="K219" i="1"/>
  <c r="J219" i="1"/>
  <c r="K218" i="1"/>
  <c r="K217" i="1"/>
  <c r="K216" i="1"/>
  <c r="L215" i="1"/>
  <c r="K215" i="1"/>
  <c r="J215" i="1"/>
  <c r="K214" i="1"/>
  <c r="K213" i="1"/>
  <c r="K212" i="1"/>
  <c r="L211" i="1"/>
  <c r="K211" i="1"/>
  <c r="J211" i="1"/>
  <c r="K210" i="1"/>
  <c r="K209" i="1"/>
  <c r="K208" i="1"/>
  <c r="L207" i="1"/>
  <c r="K207" i="1"/>
  <c r="J207" i="1"/>
  <c r="K206" i="1"/>
  <c r="K205" i="1"/>
  <c r="K204" i="1"/>
  <c r="L203" i="1"/>
  <c r="K203" i="1"/>
  <c r="J203" i="1"/>
  <c r="K202" i="1"/>
  <c r="K201" i="1"/>
  <c r="K200" i="1"/>
  <c r="L199" i="1"/>
  <c r="K199" i="1"/>
  <c r="J199" i="1"/>
  <c r="K198" i="1"/>
  <c r="K197" i="1"/>
  <c r="K196" i="1"/>
  <c r="L195" i="1"/>
  <c r="K195" i="1"/>
  <c r="J195" i="1"/>
  <c r="K194" i="1"/>
  <c r="K193" i="1"/>
  <c r="K192" i="1"/>
  <c r="K191" i="1"/>
  <c r="K190" i="1"/>
  <c r="L189" i="1"/>
  <c r="K189" i="1"/>
  <c r="J189" i="1"/>
  <c r="K188" i="1"/>
  <c r="K187" i="1"/>
  <c r="K186" i="1"/>
  <c r="K185" i="1"/>
  <c r="K184" i="1"/>
  <c r="L183" i="1"/>
  <c r="K183" i="1"/>
  <c r="J183" i="1"/>
  <c r="K182" i="1"/>
  <c r="K181" i="1"/>
  <c r="L180" i="1"/>
  <c r="K180" i="1"/>
  <c r="J180" i="1"/>
  <c r="L179" i="1"/>
  <c r="K179" i="1"/>
  <c r="J179" i="1"/>
  <c r="K178" i="1"/>
  <c r="K177" i="1"/>
  <c r="K176" i="1"/>
  <c r="K175" i="1"/>
  <c r="K174" i="1"/>
  <c r="L173" i="1"/>
  <c r="K173" i="1"/>
  <c r="J173" i="1"/>
  <c r="K172" i="1"/>
  <c r="K171" i="1"/>
  <c r="K170" i="1"/>
  <c r="L169" i="1"/>
  <c r="K169" i="1"/>
  <c r="J169" i="1"/>
  <c r="K168" i="1"/>
  <c r="K167" i="1"/>
  <c r="K166" i="1"/>
  <c r="L165" i="1"/>
  <c r="K165" i="1"/>
  <c r="J165" i="1"/>
  <c r="K164" i="1"/>
  <c r="K163" i="1"/>
  <c r="K162" i="1"/>
  <c r="L161" i="1"/>
  <c r="K161" i="1"/>
  <c r="J161" i="1"/>
  <c r="K160" i="1"/>
  <c r="K159" i="1"/>
  <c r="K158" i="1"/>
  <c r="K157" i="1"/>
  <c r="L156" i="1"/>
  <c r="K156" i="1"/>
  <c r="J156" i="1"/>
  <c r="K155" i="1"/>
  <c r="K154" i="1"/>
  <c r="K153" i="1"/>
  <c r="L152" i="1"/>
  <c r="K152" i="1"/>
  <c r="J152" i="1"/>
  <c r="K151" i="1"/>
  <c r="K150" i="1"/>
  <c r="K149" i="1"/>
  <c r="K148" i="1"/>
  <c r="L147" i="1"/>
  <c r="K147" i="1"/>
  <c r="J147" i="1"/>
  <c r="K146" i="1"/>
  <c r="K145" i="1"/>
  <c r="K144" i="1"/>
  <c r="L143" i="1"/>
  <c r="K143" i="1"/>
  <c r="J143" i="1"/>
  <c r="L142" i="1"/>
  <c r="K142" i="1"/>
  <c r="J142" i="1"/>
  <c r="K141" i="1"/>
  <c r="K140" i="1"/>
  <c r="K139" i="1"/>
  <c r="L138" i="1"/>
  <c r="K138" i="1"/>
  <c r="J138" i="1"/>
  <c r="L137" i="1"/>
  <c r="K137" i="1"/>
  <c r="J137" i="1"/>
  <c r="L136" i="1"/>
  <c r="K136" i="1"/>
  <c r="J136" i="1"/>
  <c r="K135" i="1"/>
  <c r="K134" i="1"/>
  <c r="L133" i="1"/>
  <c r="K133" i="1"/>
  <c r="J133" i="1"/>
  <c r="L132" i="1"/>
  <c r="K132" i="1"/>
  <c r="J132" i="1"/>
  <c r="K131" i="1"/>
  <c r="K130" i="1"/>
  <c r="L129" i="1"/>
  <c r="K129" i="1"/>
  <c r="J129" i="1"/>
  <c r="L128" i="1"/>
  <c r="K128" i="1"/>
  <c r="J128" i="1"/>
  <c r="L127" i="1"/>
  <c r="K127" i="1"/>
  <c r="J127" i="1"/>
  <c r="K126" i="1"/>
  <c r="K125" i="1"/>
  <c r="K124" i="1"/>
  <c r="L123" i="1"/>
  <c r="K123" i="1"/>
  <c r="J123" i="1"/>
  <c r="K122" i="1"/>
  <c r="K121" i="1"/>
  <c r="K120" i="1"/>
  <c r="L119" i="1"/>
  <c r="K119" i="1"/>
  <c r="J119" i="1"/>
  <c r="K118" i="1"/>
  <c r="K117" i="1"/>
  <c r="K116" i="1"/>
  <c r="L115" i="1"/>
  <c r="K115" i="1"/>
  <c r="J115" i="1"/>
  <c r="K114" i="1"/>
  <c r="K113" i="1"/>
  <c r="K112" i="1"/>
  <c r="L111" i="1"/>
  <c r="K111" i="1"/>
  <c r="J111" i="1"/>
  <c r="K110" i="1"/>
  <c r="K109" i="1"/>
  <c r="K108" i="1"/>
  <c r="L107" i="1"/>
  <c r="K107" i="1"/>
  <c r="J107" i="1"/>
  <c r="K106" i="1"/>
  <c r="K105" i="1"/>
  <c r="K104" i="1"/>
  <c r="L103" i="1"/>
  <c r="K103" i="1"/>
  <c r="J103" i="1"/>
  <c r="K102" i="1"/>
  <c r="K101" i="1"/>
  <c r="K100" i="1"/>
  <c r="L99" i="1"/>
  <c r="K99" i="1"/>
  <c r="J99" i="1"/>
  <c r="K98" i="1"/>
  <c r="K97" i="1"/>
  <c r="K96" i="1"/>
  <c r="L95" i="1"/>
  <c r="K95" i="1"/>
  <c r="J95" i="1"/>
  <c r="K94" i="1"/>
  <c r="K93" i="1"/>
  <c r="K92" i="1"/>
  <c r="K91" i="1"/>
  <c r="L90" i="1"/>
  <c r="K90" i="1"/>
  <c r="J90" i="1"/>
  <c r="L89" i="1"/>
  <c r="K89" i="1"/>
  <c r="J89" i="1"/>
  <c r="L88" i="1"/>
  <c r="K88" i="1"/>
  <c r="J88" i="1"/>
  <c r="K87" i="1"/>
  <c r="K86" i="1"/>
  <c r="K85" i="1"/>
  <c r="K84" i="1"/>
  <c r="K83" i="1"/>
  <c r="L383" i="1"/>
  <c r="K383" i="1"/>
  <c r="K382" i="1"/>
  <c r="K381" i="1"/>
  <c r="K380" i="1"/>
  <c r="K379" i="1"/>
  <c r="L388" i="1"/>
  <c r="K388" i="1"/>
  <c r="K387" i="1"/>
  <c r="K386" i="1"/>
  <c r="K385" i="1"/>
  <c r="K384" i="1"/>
  <c r="J377" i="1"/>
  <c r="J378" i="1"/>
  <c r="J376" i="1"/>
  <c r="J364" i="1" s="1"/>
  <c r="J374" i="1"/>
  <c r="J369" i="1"/>
  <c r="I356" i="1"/>
  <c r="H364" i="1"/>
  <c r="H356" i="1" s="1"/>
  <c r="I364" i="1"/>
  <c r="K368" i="1"/>
  <c r="K369" i="1"/>
  <c r="L369" i="1"/>
  <c r="K373" i="1"/>
  <c r="K374" i="1"/>
  <c r="L374" i="1"/>
</calcChain>
</file>

<file path=xl/sharedStrings.xml><?xml version="1.0" encoding="utf-8"?>
<sst xmlns="http://schemas.openxmlformats.org/spreadsheetml/2006/main" count="2196" uniqueCount="597">
  <si>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</si>
  <si>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</si>
  <si>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</si>
  <si>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</si>
  <si>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</si>
  <si>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</si>
  <si>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</si>
  <si>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</si>
  <si>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</si>
  <si>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</si>
  <si>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</si>
  <si>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</si>
  <si>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</si>
  <si>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</si>
  <si>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</si>
  <si>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</si>
  <si>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</si>
  <si>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</si>
  <si>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</si>
  <si>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</si>
  <si>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</si>
  <si>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</si>
  <si>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</si>
  <si>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</si>
  <si>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</si>
  <si>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</si>
  <si>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</si>
  <si>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</si>
  <si>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</si>
  <si>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</si>
  <si>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</si>
  <si>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</si>
  <si>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</si>
  <si>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</si>
  <si>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</si>
  <si>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</si>
  <si>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</si>
  <si>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</si>
  <si>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</si>
  <si>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</si>
  <si>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</si>
  <si>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</si>
  <si>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</si>
  <si>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</si>
  <si>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</si>
  <si>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</si>
  <si>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</si>
  <si>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</si>
  <si>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</si>
  <si>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</si>
  <si>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</si>
  <si>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</si>
  <si>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</si>
  <si>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</si>
  <si>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</si>
  <si>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</si>
  <si>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</si>
  <si>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</si>
  <si>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</si>
  <si>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</si>
  <si>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</si>
  <si>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</si>
  <si>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апреля 2020 г.</t>
  </si>
  <si>
    <t>04196951</t>
  </si>
  <si>
    <t>Администрация Яжелбицкого сельского поселения</t>
  </si>
  <si>
    <t>947</t>
  </si>
  <si>
    <t>5302011199</t>
  </si>
  <si>
    <t>КВАРТАЛ</t>
  </si>
  <si>
    <t>01.04.2020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</si>
  <si>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</si>
  <si>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</si>
  <si>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</si>
  <si>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</si>
  <si>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</si>
  <si>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</si>
  <si>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</si>
  <si>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</si>
  <si>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</si>
  <si>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</si>
  <si>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</si>
  <si>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</si>
  <si>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</si>
  <si>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</si>
  <si>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</si>
  <si>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</si>
  <si>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</si>
  <si>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</si>
  <si>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</si>
  <si>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</si>
  <si>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</si>
  <si>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</si>
  <si>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</si>
  <si>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</si>
  <si>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</si>
  <si>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</si>
  <si>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</si>
  <si>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</si>
  <si>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</si>
  <si>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</si>
  <si>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</si>
  <si>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</si>
  <si>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</si>
  <si>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</si>
  <si>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</si>
  <si>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</si>
  <si>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</si>
  <si>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</si>
  <si>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</si>
  <si>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</si>
  <si>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</si>
  <si>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</si>
  <si>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</si>
  <si>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</si>
  <si>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</si>
  <si>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</si>
  <si>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</si>
  <si>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</si>
  <si>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</si>
  <si>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</si>
  <si>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</si>
  <si>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</si>
  <si>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</si>
  <si>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</si>
  <si>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</si>
  <si>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</si>
  <si>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</si>
  <si>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</si>
  <si>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</si>
  <si>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</si>
  <si>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</si>
  <si>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i5_00001040500223520000</t>
  </si>
  <si>
    <t>0500223520</t>
  </si>
  <si>
    <t>i6_00001040500223520200</t>
  </si>
  <si>
    <t>i6_00001040500223520240</t>
  </si>
  <si>
    <t>i5_00001040600123610000</t>
  </si>
  <si>
    <t>0600123610</t>
  </si>
  <si>
    <t>i6_00001040600123610200</t>
  </si>
  <si>
    <t>i6_00001040600123610240</t>
  </si>
  <si>
    <t>Закупка товаров, работ, услуг в сфере информационно-коммуникационных технологий</t>
  </si>
  <si>
    <t>242</t>
  </si>
  <si>
    <t>i5_00001040600223620000</t>
  </si>
  <si>
    <t>0600223620</t>
  </si>
  <si>
    <t>i6_00001040600223620200</t>
  </si>
  <si>
    <t>i6_00001040600223620240</t>
  </si>
  <si>
    <t>i5_00001040600323630000</t>
  </si>
  <si>
    <t>0600323630</t>
  </si>
  <si>
    <t>i6_00001040600323630200</t>
  </si>
  <si>
    <t>i6_00001040600323630240</t>
  </si>
  <si>
    <t>i5_00001040900023250000</t>
  </si>
  <si>
    <t>0900023250</t>
  </si>
  <si>
    <t>i6_00001040900023250200</t>
  </si>
  <si>
    <t>i6_00001040900023250240</t>
  </si>
  <si>
    <t>i5_00001040900023260000</t>
  </si>
  <si>
    <t>0900023260</t>
  </si>
  <si>
    <t>i6_00001040900023260200</t>
  </si>
  <si>
    <t>i6_00001040900023260240</t>
  </si>
  <si>
    <t>i5_00001040900023270000</t>
  </si>
  <si>
    <t>0900023270</t>
  </si>
  <si>
    <t>i6_00001040900023270200</t>
  </si>
  <si>
    <t>i6_00001040900023270240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</si>
  <si>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</si>
  <si>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</si>
  <si>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</si>
  <si>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</si>
  <si>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</si>
  <si>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</si>
  <si>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</si>
  <si>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</si>
  <si>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</si>
  <si>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</si>
  <si>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</si>
  <si>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</si>
  <si>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</si>
  <si>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</si>
  <si>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</si>
  <si>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</si>
  <si>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</si>
  <si>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</si>
  <si>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</si>
  <si>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</si>
  <si>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</si>
  <si>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</si>
  <si>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</si>
  <si>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</si>
  <si>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</si>
  <si>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</si>
  <si>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</si>
  <si>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</si>
  <si>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</si>
  <si>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</si>
  <si>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</si>
  <si>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Обеспечение проведения выборов и референдумов</t>
  </si>
  <si>
    <t>i3_00001070000000000000</t>
  </si>
  <si>
    <t>0107</t>
  </si>
  <si>
    <t>i5_00001079170003000000</t>
  </si>
  <si>
    <t>9170003000</t>
  </si>
  <si>
    <t>i6_00001079170003000200</t>
  </si>
  <si>
    <t>i6_00001079170003000240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</si>
  <si>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</si>
  <si>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</si>
  <si>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</si>
  <si>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</si>
  <si>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</si>
  <si>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</si>
  <si>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</si>
  <si>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</si>
  <si>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</si>
  <si>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</si>
  <si>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</si>
  <si>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i5_00001130400123410000</t>
  </si>
  <si>
    <t>0400123410</t>
  </si>
  <si>
    <t>i6_00001130400123410200</t>
  </si>
  <si>
    <t>i6_00001130400123410240</t>
  </si>
  <si>
    <t>i5_00001130400223420000</t>
  </si>
  <si>
    <t>0400223420</t>
  </si>
  <si>
    <t>i6_00001130400223420200</t>
  </si>
  <si>
    <t>i6_00001130400223420240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</si>
  <si>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</si>
  <si>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</si>
  <si>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</si>
  <si>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</si>
  <si>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</si>
  <si>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</si>
  <si>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</si>
  <si>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</si>
  <si>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</si>
  <si>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</si>
  <si>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</si>
  <si>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</si>
  <si>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</si>
  <si>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</si>
  <si>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</si>
  <si>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</si>
  <si>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</si>
  <si>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</si>
  <si>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</si>
  <si>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</si>
  <si>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</si>
  <si>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</si>
  <si>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</si>
  <si>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</si>
  <si>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</si>
  <si>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</si>
  <si>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</si>
  <si>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</si>
  <si>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</si>
  <si>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</si>
  <si>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</si>
  <si>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</si>
  <si>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</si>
  <si>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</si>
  <si>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</si>
  <si>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</si>
  <si>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i5_00004090100123090000</t>
  </si>
  <si>
    <t>0100123090</t>
  </si>
  <si>
    <t>i6_00004090100123090200</t>
  </si>
  <si>
    <t>i6_00004090100123090240</t>
  </si>
  <si>
    <t>i5_00004090100123210000</t>
  </si>
  <si>
    <t>0100123210</t>
  </si>
  <si>
    <t>i6_00004090100123210200</t>
  </si>
  <si>
    <t>i6_00004090100123210240</t>
  </si>
  <si>
    <t>i5_00004090100171540000</t>
  </si>
  <si>
    <t>0100171540</t>
  </si>
  <si>
    <t>i6_00004090100171540200</t>
  </si>
  <si>
    <t>i6_00004090100171540240</t>
  </si>
  <si>
    <t>i5_000040901001S1520000</t>
  </si>
  <si>
    <t>01001S1520</t>
  </si>
  <si>
    <t>i6_000040901001S1520200</t>
  </si>
  <si>
    <t>i6_000040901001S1520240</t>
  </si>
  <si>
    <t>i5_000040901001S1540000</t>
  </si>
  <si>
    <t>01001S1540</t>
  </si>
  <si>
    <t>i6_000040901001S1540200</t>
  </si>
  <si>
    <t>i6_000040901001S1540240</t>
  </si>
  <si>
    <t>i5_00004090100223330000</t>
  </si>
  <si>
    <t>0100223330</t>
  </si>
  <si>
    <t>i6_00004090100223330200</t>
  </si>
  <si>
    <t>i6_00004090100223330240</t>
  </si>
  <si>
    <t>i5_00004090100271520000</t>
  </si>
  <si>
    <t>0100271520</t>
  </si>
  <si>
    <t>i6_00004090100271520200</t>
  </si>
  <si>
    <t>i6_00004090100271520240</t>
  </si>
  <si>
    <t>Другие вопросы в области национальной экономики</t>
  </si>
  <si>
    <t>i3_00004120000000000000</t>
  </si>
  <si>
    <t>0412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</si>
  <si>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</si>
  <si>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</si>
  <si>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</si>
  <si>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</si>
  <si>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</si>
  <si>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</si>
  <si>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</si>
  <si>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</si>
  <si>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</si>
  <si>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</si>
  <si>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i5_000050312000S1480000</t>
  </si>
  <si>
    <t>12000S1480</t>
  </si>
  <si>
    <t>i6_000050312000S1480200</t>
  </si>
  <si>
    <t>i6_000050312000S1480240</t>
  </si>
  <si>
    <t>i5_00005031310123010000</t>
  </si>
  <si>
    <t>1310123010</t>
  </si>
  <si>
    <t>i6_00005031310123010200</t>
  </si>
  <si>
    <t>i6_00005031310123010240</t>
  </si>
  <si>
    <t>i5_00005031310223020000</t>
  </si>
  <si>
    <t>1310223020</t>
  </si>
  <si>
    <t>i6_00005031310223020200</t>
  </si>
  <si>
    <t>i6_00005031310223020240</t>
  </si>
  <si>
    <t>i5_00005031320123030000</t>
  </si>
  <si>
    <t>1320123030</t>
  </si>
  <si>
    <t>i6_00005031320123030200</t>
  </si>
  <si>
    <t>i6_00005031320123030240</t>
  </si>
  <si>
    <t>i5_00005031320223040000</t>
  </si>
  <si>
    <t>1320223040</t>
  </si>
  <si>
    <t>i6_00005031320223040200</t>
  </si>
  <si>
    <t>i6_00005031320223040240</t>
  </si>
  <si>
    <t>i5_00005031320323050000</t>
  </si>
  <si>
    <t>1320323050</t>
  </si>
  <si>
    <t>i6_00005031320323050200</t>
  </si>
  <si>
    <t>i6_00005031320323050240</t>
  </si>
  <si>
    <t>i5_00005031320423060000</t>
  </si>
  <si>
    <t>1320423060</t>
  </si>
  <si>
    <t>i6_00005031320423060200</t>
  </si>
  <si>
    <t>i6_00005031320423060240</t>
  </si>
  <si>
    <t>i5_00005031330123070000</t>
  </si>
  <si>
    <t>1330123070</t>
  </si>
  <si>
    <t>i6_00005031330123070200</t>
  </si>
  <si>
    <t>i6_00005031330123070240</t>
  </si>
  <si>
    <t>i5_00005031330223080000</t>
  </si>
  <si>
    <t>1330223080</t>
  </si>
  <si>
    <t>i6_00005031330223080200</t>
  </si>
  <si>
    <t>i6_00005031330223080240</t>
  </si>
  <si>
    <t>i5_00005031340123120000</t>
  </si>
  <si>
    <t>1340123120</t>
  </si>
  <si>
    <t>i6_00005031340123120200</t>
  </si>
  <si>
    <t>i6_00005031340123120240</t>
  </si>
  <si>
    <t>i5_00005031340223130000</t>
  </si>
  <si>
    <t>1340223130</t>
  </si>
  <si>
    <t>i6_00005031340223130200</t>
  </si>
  <si>
    <t>i6_00005031340223130240</t>
  </si>
  <si>
    <t>i5_00005031340323140000</t>
  </si>
  <si>
    <t>1340323140</t>
  </si>
  <si>
    <t>i6_00005031340323140200</t>
  </si>
  <si>
    <t>i6_00005031340323140240</t>
  </si>
  <si>
    <t>i5_00005031340423150000</t>
  </si>
  <si>
    <t>1340423150</t>
  </si>
  <si>
    <t>i6_00005031340423150200</t>
  </si>
  <si>
    <t>i6_00005031340423150240</t>
  </si>
  <si>
    <t>i5_00005031340523100000</t>
  </si>
  <si>
    <t>1340523100</t>
  </si>
  <si>
    <t>i6_00005031340523100200</t>
  </si>
  <si>
    <t>i6_00005031340523100240</t>
  </si>
  <si>
    <t>i5_00005031340523160000</t>
  </si>
  <si>
    <t>1340523160</t>
  </si>
  <si>
    <t>i6_00005031340523160200</t>
  </si>
  <si>
    <t>i6_00005031340523160240</t>
  </si>
  <si>
    <t>i5_00005031340623170000</t>
  </si>
  <si>
    <t>1340623170</t>
  </si>
  <si>
    <t>i6_00005031340623170200</t>
  </si>
  <si>
    <t>i6_00005031340623170240</t>
  </si>
  <si>
    <t>i5_00005031340723180000</t>
  </si>
  <si>
    <t>1340723180</t>
  </si>
  <si>
    <t>i6_00005031340723180200</t>
  </si>
  <si>
    <t>i6_00005031340723180240</t>
  </si>
  <si>
    <t>i5_00005031340823190000</t>
  </si>
  <si>
    <t>1340823190</t>
  </si>
  <si>
    <t>i6_00005031340823190200</t>
  </si>
  <si>
    <t>i6_00005031340823190240</t>
  </si>
  <si>
    <t>i5_00005031400023230000</t>
  </si>
  <si>
    <t>1400023230</t>
  </si>
  <si>
    <t>i6_00005031400023230200</t>
  </si>
  <si>
    <t>i6_00005031400023230240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</si>
  <si>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</si>
  <si>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</si>
  <si>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</si>
  <si>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</si>
  <si>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</si>
  <si>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</si>
  <si>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</si>
  <si>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</si>
  <si>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</si>
  <si>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</si>
  <si>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</si>
  <si>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</si>
  <si>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</si>
  <si>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</si>
  <si>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</si>
  <si>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</si>
  <si>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</si>
  <si>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i5_00007090800123810000</t>
  </si>
  <si>
    <t>0800123810</t>
  </si>
  <si>
    <t>i6_00007090800123810200</t>
  </si>
  <si>
    <t>i6_00007090800123810240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</si>
  <si>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</si>
  <si>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</si>
  <si>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</si>
  <si>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</si>
  <si>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</si>
  <si>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</si>
  <si>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</si>
  <si>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</si>
  <si>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</si>
  <si>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</si>
  <si>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</si>
  <si>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</si>
  <si>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</si>
  <si>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</si>
  <si>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</si>
  <si>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</si>
  <si>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</si>
  <si>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</si>
  <si>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</si>
  <si>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</si>
  <si>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</si>
  <si>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</si>
  <si>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</si>
  <si>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</si>
  <si>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</si>
  <si>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</si>
  <si>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</si>
  <si>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</si>
  <si>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</si>
  <si>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</si>
  <si>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</si>
  <si>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</si>
  <si>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</si>
  <si>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</si>
  <si>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</si>
  <si>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</si>
  <si>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</si>
  <si>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</si>
  <si>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</si>
  <si>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</si>
  <si>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</si>
  <si>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</si>
  <si>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</si>
  <si>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</si>
  <si>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</si>
  <si>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</si>
  <si>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</si>
  <si>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Другие вопросы в области средств массовой информации</t>
  </si>
  <si>
    <t>i3_00012040000000000000</t>
  </si>
  <si>
    <t>1204</t>
  </si>
  <si>
    <t>i5_00012040600423640000</t>
  </si>
  <si>
    <t>0600423640</t>
  </si>
  <si>
    <t>i6_00012040600423640200</t>
  </si>
  <si>
    <t>i6_00012040600423640240</t>
  </si>
  <si>
    <t>i5_00012049910011150000</t>
  </si>
  <si>
    <t>9910011150</t>
  </si>
  <si>
    <t>i6_00012049910011150200</t>
  </si>
  <si>
    <t>i6_00012049910011150240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</si>
  <si>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</si>
  <si>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</si>
  <si>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</si>
  <si>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</si>
  <si>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</si>
  <si>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</si>
  <si>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</si>
  <si>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</si>
  <si>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</si>
  <si>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</si>
  <si>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</si>
  <si>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</si>
  <si>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</si>
  <si>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</si>
  <si>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</si>
  <si>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</si>
  <si>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</si>
  <si>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</si>
  <si>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</si>
  <si>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</si>
  <si>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</si>
  <si>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</si>
  <si>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</si>
  <si>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</si>
  <si>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</si>
  <si>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</si>
  <si>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</si>
  <si>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</si>
  <si>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</si>
  <si>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</si>
  <si>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</si>
  <si>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</si>
  <si>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</si>
  <si>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</si>
  <si>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</si>
  <si>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</si>
  <si>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</si>
  <si>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</si>
  <si>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</si>
  <si>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</si>
  <si>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</si>
  <si>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</si>
  <si>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</si>
  <si>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</si>
  <si>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</si>
  <si>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</si>
  <si>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</si>
  <si>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</si>
  <si>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</si>
  <si>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</si>
  <si>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</si>
  <si>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</si>
  <si>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</si>
  <si>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</si>
  <si>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</si>
  <si>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</si>
  <si>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</si>
  <si>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</si>
  <si>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</si>
  <si>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</si>
  <si>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</si>
  <si>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</si>
  <si>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</si>
  <si>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</si>
  <si>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</si>
  <si>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</si>
  <si>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</si>
  <si>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</si>
  <si>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</si>
  <si>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</si>
  <si>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</si>
  <si>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</si>
  <si>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</si>
  <si>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</si>
  <si>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</si>
  <si>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</si>
  <si>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</si>
  <si>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</si>
  <si>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</si>
  <si>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</si>
  <si>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</si>
  <si>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</si>
  <si>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</si>
  <si>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</si>
  <si>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</si>
  <si>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</si>
  <si>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</si>
  <si>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</si>
  <si>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</si>
  <si>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</si>
  <si>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</si>
  <si>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</si>
  <si>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</si>
  <si>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</si>
  <si>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</si>
  <si>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</si>
  <si>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</si>
  <si>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</si>
  <si>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</si>
  <si>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</si>
  <si>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</si>
  <si>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</si>
  <si>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</si>
  <si>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</si>
  <si>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</si>
  <si>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</si>
  <si>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</si>
  <si>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</si>
  <si>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</si>
  <si>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i2_00020216001000000150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</si>
  <si>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</si>
  <si>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</si>
  <si>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</si>
  <si>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</si>
  <si>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</si>
  <si>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муниципальной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</si>
  <si>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</si>
  <si>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</si>
  <si>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</si>
  <si>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</si>
  <si>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</si>
  <si>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</si>
  <si>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</si>
  <si>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</si>
  <si>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</si>
  <si>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</si>
  <si>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</si>
  <si>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</si>
  <si>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</si>
  <si>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</si>
  <si>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</si>
  <si>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</si>
  <si>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</si>
  <si>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</si>
  <si>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</si>
  <si>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</si>
  <si>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</si>
  <si>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</si>
  <si>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ПРОЧИЕ БЕЗВОЗМЕЗДНЫЕ ПОСТУПЛЕНИЯ</t>
  </si>
  <si>
    <t>20700000000000000</t>
  </si>
  <si>
    <t>i2_00020700000000000000</t>
  </si>
  <si>
    <t>Прочие безвозмездные поступления в бюджеты сельских поселений</t>
  </si>
  <si>
    <t>20705000100000150</t>
  </si>
  <si>
    <t>i2_00020705000100000150</t>
  </si>
  <si>
    <t>20705030100000150</t>
  </si>
  <si>
    <t>М.Н. Ратникова</t>
  </si>
  <si>
    <t>И.С. Малыхина</t>
  </si>
  <si>
    <t>И.Ю. Фомина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</si>
</sst>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3" fillId="0" borderId="11" xfId="0" applyNumberFormat="1" applyFont="1" applyBorder="1" applyAlignment="1">
      <alignment horizont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404"/>
  <sheetViews>
    <sheetView tabSelected="1" workbookViewId="0">
      <selection activeCell="A394" sqref="A394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 x14ac:dyDescent="0.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43922</v>
      </c>
      <c r="K3" s="22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 x14ac:dyDescent="0.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 x14ac:dyDescent="0.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 x14ac:dyDescent="0.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 x14ac:dyDescent="0.2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 x14ac:dyDescent="0.2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 x14ac:dyDescent="0.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 x14ac:dyDescent="0.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 x14ac:dyDescent="0.25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 x14ac:dyDescent="0.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20863155</v>
      </c>
      <c r="I15" s="52">
        <v>2279163.5099999998</v>
      </c>
      <c r="J15" s="104">
        <v>18650392.579999998</v>
      </c>
    </row>
    <row r="16" spans="1:12" x14ac:dyDescent="0.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 x14ac:dyDescent="0.2">
      <c r="A17" s="99" t="s">
        <v>449</v>
      </c>
      <c r="B17" s="100" t="s">
        <v>6</v>
      </c>
      <c r="C17" s="101" t="s">
        <v>98</v>
      </c>
      <c r="D17" s="146" t="s">
        <v>450</v>
      </c>
      <c r="E17" s="147"/>
      <c r="F17" s="147"/>
      <c r="G17" s="148"/>
      <c r="H17" s="96">
        <v>3734500</v>
      </c>
      <c r="I17" s="102">
        <v>705994.99</v>
      </c>
      <c r="J17" s="103">
        <v>3029106.1</v>
      </c>
      <c r="K17" s="117" t="str">
        <f t="shared" ref="K17:K48" si="0">C17 &amp; D17 &amp; G17</f>
        <v>00010000000000000000</v>
      </c>
      <c r="L17" s="105" t="s">
        <v>406</v>
      </c>
    </row>
    <row r="18" spans="1:12" x14ac:dyDescent="0.2">
      <c r="A18" s="99" t="s">
        <v>451</v>
      </c>
      <c r="B18" s="100" t="s">
        <v>6</v>
      </c>
      <c r="C18" s="101" t="s">
        <v>98</v>
      </c>
      <c r="D18" s="146" t="s">
        <v>452</v>
      </c>
      <c r="E18" s="147"/>
      <c r="F18" s="147"/>
      <c r="G18" s="148"/>
      <c r="H18" s="96">
        <v>793500</v>
      </c>
      <c r="I18" s="102">
        <v>127444.85</v>
      </c>
      <c r="J18" s="103">
        <v>666250.81000000006</v>
      </c>
      <c r="K18" s="117" t="str">
        <f t="shared" si="0"/>
        <v>00010100000000000000</v>
      </c>
      <c r="L18" s="105" t="s">
        <v>453</v>
      </c>
    </row>
    <row r="19" spans="1:12" x14ac:dyDescent="0.2">
      <c r="A19" s="99" t="s">
        <v>454</v>
      </c>
      <c r="B19" s="100" t="s">
        <v>6</v>
      </c>
      <c r="C19" s="101" t="s">
        <v>98</v>
      </c>
      <c r="D19" s="146" t="s">
        <v>455</v>
      </c>
      <c r="E19" s="147"/>
      <c r="F19" s="147"/>
      <c r="G19" s="148"/>
      <c r="H19" s="96">
        <v>793500</v>
      </c>
      <c r="I19" s="102">
        <v>127444.85</v>
      </c>
      <c r="J19" s="103">
        <v>666250.81000000006</v>
      </c>
      <c r="K19" s="117" t="str">
        <f t="shared" si="0"/>
        <v>00010102000010000110</v>
      </c>
      <c r="L19" s="105" t="s">
        <v>456</v>
      </c>
    </row>
    <row r="20" spans="1:12" s="84" customFormat="1" ht="56.25" x14ac:dyDescent="0.2">
      <c r="A20" s="79" t="s">
        <v>457</v>
      </c>
      <c r="B20" s="78" t="s">
        <v>6</v>
      </c>
      <c r="C20" s="120" t="s">
        <v>98</v>
      </c>
      <c r="D20" s="149" t="s">
        <v>458</v>
      </c>
      <c r="E20" s="150"/>
      <c r="F20" s="150"/>
      <c r="G20" s="151"/>
      <c r="H20" s="80">
        <v>783500</v>
      </c>
      <c r="I20" s="81">
        <v>127249.19</v>
      </c>
      <c r="J20" s="82">
        <f>IF(IF(H20="",0,H20)=0,0,(IF(H20&gt;0,IF(I20&gt;H20,0,H20-I20),IF(I20&gt;H20,H20-I20,0))))</f>
        <v>656250.81000000006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 x14ac:dyDescent="0.2">
      <c r="A21" s="79" t="s">
        <v>459</v>
      </c>
      <c r="B21" s="78" t="s">
        <v>6</v>
      </c>
      <c r="C21" s="120" t="s">
        <v>98</v>
      </c>
      <c r="D21" s="149" t="s">
        <v>460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 x14ac:dyDescent="0.2">
      <c r="A22" s="79" t="s">
        <v>461</v>
      </c>
      <c r="B22" s="78" t="s">
        <v>6</v>
      </c>
      <c r="C22" s="120" t="s">
        <v>98</v>
      </c>
      <c r="D22" s="149" t="s">
        <v>462</v>
      </c>
      <c r="E22" s="150"/>
      <c r="F22" s="150"/>
      <c r="G22" s="151"/>
      <c r="H22" s="80">
        <v>0</v>
      </c>
      <c r="I22" s="81">
        <v>195.66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 x14ac:dyDescent="0.2">
      <c r="A23" s="99" t="s">
        <v>463</v>
      </c>
      <c r="B23" s="100" t="s">
        <v>6</v>
      </c>
      <c r="C23" s="101" t="s">
        <v>98</v>
      </c>
      <c r="D23" s="146" t="s">
        <v>464</v>
      </c>
      <c r="E23" s="147"/>
      <c r="F23" s="147"/>
      <c r="G23" s="148"/>
      <c r="H23" s="96">
        <v>1017600</v>
      </c>
      <c r="I23" s="102">
        <v>221733.33</v>
      </c>
      <c r="J23" s="103">
        <v>795866.67</v>
      </c>
      <c r="K23" s="117" t="str">
        <f t="shared" si="0"/>
        <v>00010300000000000000</v>
      </c>
      <c r="L23" s="105" t="s">
        <v>465</v>
      </c>
    </row>
    <row r="24" spans="1:12" ht="22.5" x14ac:dyDescent="0.2">
      <c r="A24" s="99" t="s">
        <v>466</v>
      </c>
      <c r="B24" s="100" t="s">
        <v>6</v>
      </c>
      <c r="C24" s="101" t="s">
        <v>98</v>
      </c>
      <c r="D24" s="146" t="s">
        <v>467</v>
      </c>
      <c r="E24" s="147"/>
      <c r="F24" s="147"/>
      <c r="G24" s="148"/>
      <c r="H24" s="96">
        <v>1017600</v>
      </c>
      <c r="I24" s="102">
        <v>221733.33</v>
      </c>
      <c r="J24" s="103">
        <v>795866.67</v>
      </c>
      <c r="K24" s="117" t="str">
        <f t="shared" si="0"/>
        <v>00010302000010000110</v>
      </c>
      <c r="L24" s="105" t="s">
        <v>468</v>
      </c>
    </row>
    <row r="25" spans="1:12" ht="56.25" x14ac:dyDescent="0.2">
      <c r="A25" s="99" t="s">
        <v>469</v>
      </c>
      <c r="B25" s="100" t="s">
        <v>6</v>
      </c>
      <c r="C25" s="101" t="s">
        <v>98</v>
      </c>
      <c r="D25" s="146" t="s">
        <v>470</v>
      </c>
      <c r="E25" s="147"/>
      <c r="F25" s="147"/>
      <c r="G25" s="148"/>
      <c r="H25" s="96">
        <v>338300</v>
      </c>
      <c r="I25" s="102">
        <v>100627.08</v>
      </c>
      <c r="J25" s="103">
        <v>237672.92</v>
      </c>
      <c r="K25" s="117" t="str">
        <f t="shared" si="0"/>
        <v>00010302230010000110</v>
      </c>
      <c r="L25" s="105" t="s">
        <v>471</v>
      </c>
    </row>
    <row r="26" spans="1:12" s="84" customFormat="1" ht="90" x14ac:dyDescent="0.2">
      <c r="A26" s="79" t="s">
        <v>472</v>
      </c>
      <c r="B26" s="78" t="s">
        <v>6</v>
      </c>
      <c r="C26" s="120" t="s">
        <v>98</v>
      </c>
      <c r="D26" s="149" t="s">
        <v>473</v>
      </c>
      <c r="E26" s="150"/>
      <c r="F26" s="150"/>
      <c r="G26" s="151"/>
      <c r="H26" s="80">
        <v>338300</v>
      </c>
      <c r="I26" s="81">
        <v>100627.08</v>
      </c>
      <c r="J26" s="82">
        <f>IF(IF(H26="",0,H26)=0,0,(IF(H26&gt;0,IF(I26&gt;H26,0,H26-I26),IF(I26&gt;H26,H26-I26,0))))</f>
        <v>237672.92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 x14ac:dyDescent="0.2">
      <c r="A27" s="99" t="s">
        <v>474</v>
      </c>
      <c r="B27" s="100" t="s">
        <v>6</v>
      </c>
      <c r="C27" s="101" t="s">
        <v>98</v>
      </c>
      <c r="D27" s="146" t="s">
        <v>475</v>
      </c>
      <c r="E27" s="147"/>
      <c r="F27" s="147"/>
      <c r="G27" s="148"/>
      <c r="H27" s="96">
        <v>5200</v>
      </c>
      <c r="I27" s="102">
        <v>655.99</v>
      </c>
      <c r="J27" s="103">
        <v>4544.01</v>
      </c>
      <c r="K27" s="117" t="str">
        <f t="shared" si="0"/>
        <v>00010302240010000110</v>
      </c>
      <c r="L27" s="105" t="s">
        <v>476</v>
      </c>
    </row>
    <row r="28" spans="1:12" s="84" customFormat="1" ht="101.25" x14ac:dyDescent="0.2">
      <c r="A28" s="79" t="s">
        <v>477</v>
      </c>
      <c r="B28" s="78" t="s">
        <v>6</v>
      </c>
      <c r="C28" s="120" t="s">
        <v>98</v>
      </c>
      <c r="D28" s="149" t="s">
        <v>478</v>
      </c>
      <c r="E28" s="150"/>
      <c r="F28" s="150"/>
      <c r="G28" s="151"/>
      <c r="H28" s="80">
        <v>5200</v>
      </c>
      <c r="I28" s="81">
        <v>655.99</v>
      </c>
      <c r="J28" s="82">
        <f>IF(IF(H28="",0,H28)=0,0,(IF(H28&gt;0,IF(I28&gt;H28,0,H28-I28),IF(I28&gt;H28,H28-I28,0))))</f>
        <v>4544.01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 x14ac:dyDescent="0.2">
      <c r="A29" s="99" t="s">
        <v>479</v>
      </c>
      <c r="B29" s="100" t="s">
        <v>6</v>
      </c>
      <c r="C29" s="101" t="s">
        <v>98</v>
      </c>
      <c r="D29" s="146" t="s">
        <v>480</v>
      </c>
      <c r="E29" s="147"/>
      <c r="F29" s="147"/>
      <c r="G29" s="148"/>
      <c r="H29" s="96">
        <v>545700</v>
      </c>
      <c r="I29" s="102">
        <v>141235.46</v>
      </c>
      <c r="J29" s="103">
        <v>404464.54</v>
      </c>
      <c r="K29" s="117" t="str">
        <f t="shared" si="0"/>
        <v>00010302250010000110</v>
      </c>
      <c r="L29" s="105" t="s">
        <v>481</v>
      </c>
    </row>
    <row r="30" spans="1:12" s="84" customFormat="1" ht="90" x14ac:dyDescent="0.2">
      <c r="A30" s="79" t="s">
        <v>482</v>
      </c>
      <c r="B30" s="78" t="s">
        <v>6</v>
      </c>
      <c r="C30" s="120" t="s">
        <v>98</v>
      </c>
      <c r="D30" s="149" t="s">
        <v>483</v>
      </c>
      <c r="E30" s="150"/>
      <c r="F30" s="150"/>
      <c r="G30" s="151"/>
      <c r="H30" s="80">
        <v>545700</v>
      </c>
      <c r="I30" s="81">
        <v>141235.46</v>
      </c>
      <c r="J30" s="82">
        <f>IF(IF(H30="",0,H30)=0,0,(IF(H30&gt;0,IF(I30&gt;H30,0,H30-I30),IF(I30&gt;H30,H30-I30,0))))</f>
        <v>404464.54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 x14ac:dyDescent="0.2">
      <c r="A31" s="99" t="s">
        <v>484</v>
      </c>
      <c r="B31" s="100" t="s">
        <v>6</v>
      </c>
      <c r="C31" s="101" t="s">
        <v>98</v>
      </c>
      <c r="D31" s="146" t="s">
        <v>485</v>
      </c>
      <c r="E31" s="147"/>
      <c r="F31" s="147"/>
      <c r="G31" s="148"/>
      <c r="H31" s="96">
        <v>128400</v>
      </c>
      <c r="I31" s="102">
        <v>-20785.2</v>
      </c>
      <c r="J31" s="103">
        <v>149185.20000000001</v>
      </c>
      <c r="K31" s="117" t="str">
        <f t="shared" si="0"/>
        <v>00010302260010000110</v>
      </c>
      <c r="L31" s="105" t="s">
        <v>486</v>
      </c>
    </row>
    <row r="32" spans="1:12" s="84" customFormat="1" ht="90" x14ac:dyDescent="0.2">
      <c r="A32" s="79" t="s">
        <v>487</v>
      </c>
      <c r="B32" s="78" t="s">
        <v>6</v>
      </c>
      <c r="C32" s="120" t="s">
        <v>98</v>
      </c>
      <c r="D32" s="149" t="s">
        <v>488</v>
      </c>
      <c r="E32" s="150"/>
      <c r="F32" s="150"/>
      <c r="G32" s="151"/>
      <c r="H32" s="80">
        <v>128400</v>
      </c>
      <c r="I32" s="81">
        <v>-20785.2</v>
      </c>
      <c r="J32" s="82">
        <f>IF(IF(H32="",0,H32)=0,0,(IF(H32&gt;0,IF(I32&gt;H32,0,H32-I32),IF(I32&gt;H32,H32-I32,0))))</f>
        <v>149185.20000000001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 x14ac:dyDescent="0.2">
      <c r="A33" s="99" t="s">
        <v>489</v>
      </c>
      <c r="B33" s="100" t="s">
        <v>6</v>
      </c>
      <c r="C33" s="101" t="s">
        <v>98</v>
      </c>
      <c r="D33" s="146" t="s">
        <v>490</v>
      </c>
      <c r="E33" s="147"/>
      <c r="F33" s="147"/>
      <c r="G33" s="148"/>
      <c r="H33" s="96">
        <v>4500</v>
      </c>
      <c r="I33" s="102">
        <v>4705.43</v>
      </c>
      <c r="J33" s="103">
        <v>0</v>
      </c>
      <c r="K33" s="117" t="str">
        <f t="shared" si="0"/>
        <v>00010500000000000000</v>
      </c>
      <c r="L33" s="105" t="s">
        <v>491</v>
      </c>
    </row>
    <row r="34" spans="1:12" x14ac:dyDescent="0.2">
      <c r="A34" s="99" t="s">
        <v>492</v>
      </c>
      <c r="B34" s="100" t="s">
        <v>6</v>
      </c>
      <c r="C34" s="101" t="s">
        <v>98</v>
      </c>
      <c r="D34" s="146" t="s">
        <v>493</v>
      </c>
      <c r="E34" s="147"/>
      <c r="F34" s="147"/>
      <c r="G34" s="148"/>
      <c r="H34" s="96">
        <v>4500</v>
      </c>
      <c r="I34" s="102">
        <v>4705.43</v>
      </c>
      <c r="J34" s="103">
        <v>0</v>
      </c>
      <c r="K34" s="117" t="str">
        <f t="shared" si="0"/>
        <v>00010503000010000110</v>
      </c>
      <c r="L34" s="105" t="s">
        <v>494</v>
      </c>
    </row>
    <row r="35" spans="1:12" s="84" customFormat="1" x14ac:dyDescent="0.2">
      <c r="A35" s="79" t="s">
        <v>492</v>
      </c>
      <c r="B35" s="78" t="s">
        <v>6</v>
      </c>
      <c r="C35" s="120" t="s">
        <v>98</v>
      </c>
      <c r="D35" s="149" t="s">
        <v>495</v>
      </c>
      <c r="E35" s="150"/>
      <c r="F35" s="150"/>
      <c r="G35" s="151"/>
      <c r="H35" s="80">
        <v>4500</v>
      </c>
      <c r="I35" s="81">
        <v>4705.43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 x14ac:dyDescent="0.2">
      <c r="A36" s="99" t="s">
        <v>496</v>
      </c>
      <c r="B36" s="100" t="s">
        <v>6</v>
      </c>
      <c r="C36" s="101" t="s">
        <v>98</v>
      </c>
      <c r="D36" s="146" t="s">
        <v>497</v>
      </c>
      <c r="E36" s="147"/>
      <c r="F36" s="147"/>
      <c r="G36" s="148"/>
      <c r="H36" s="96">
        <v>1689000</v>
      </c>
      <c r="I36" s="102">
        <v>326530.21999999997</v>
      </c>
      <c r="J36" s="103">
        <v>1362469.78</v>
      </c>
      <c r="K36" s="117" t="str">
        <f t="shared" si="0"/>
        <v>00010600000000000000</v>
      </c>
      <c r="L36" s="105" t="s">
        <v>498</v>
      </c>
    </row>
    <row r="37" spans="1:12" x14ac:dyDescent="0.2">
      <c r="A37" s="99" t="s">
        <v>499</v>
      </c>
      <c r="B37" s="100" t="s">
        <v>6</v>
      </c>
      <c r="C37" s="101" t="s">
        <v>98</v>
      </c>
      <c r="D37" s="146" t="s">
        <v>500</v>
      </c>
      <c r="E37" s="147"/>
      <c r="F37" s="147"/>
      <c r="G37" s="148"/>
      <c r="H37" s="96">
        <v>401000</v>
      </c>
      <c r="I37" s="102">
        <v>64397.09</v>
      </c>
      <c r="J37" s="103">
        <v>336602.91</v>
      </c>
      <c r="K37" s="117" t="str">
        <f t="shared" si="0"/>
        <v>00010601000000000110</v>
      </c>
      <c r="L37" s="105" t="s">
        <v>501</v>
      </c>
    </row>
    <row r="38" spans="1:12" s="84" customFormat="1" ht="33.75" x14ac:dyDescent="0.2">
      <c r="A38" s="79" t="s">
        <v>502</v>
      </c>
      <c r="B38" s="78" t="s">
        <v>6</v>
      </c>
      <c r="C38" s="120" t="s">
        <v>98</v>
      </c>
      <c r="D38" s="149" t="s">
        <v>503</v>
      </c>
      <c r="E38" s="150"/>
      <c r="F38" s="150"/>
      <c r="G38" s="151"/>
      <c r="H38" s="80">
        <v>401000</v>
      </c>
      <c r="I38" s="81">
        <v>64397.09</v>
      </c>
      <c r="J38" s="82">
        <f>IF(IF(H38="",0,H38)=0,0,(IF(H38&gt;0,IF(I38&gt;H38,0,H38-I38),IF(I38&gt;H38,H38-I38,0))))</f>
        <v>336602.91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 x14ac:dyDescent="0.2">
      <c r="A39" s="99" t="s">
        <v>504</v>
      </c>
      <c r="B39" s="100" t="s">
        <v>6</v>
      </c>
      <c r="C39" s="101" t="s">
        <v>98</v>
      </c>
      <c r="D39" s="146" t="s">
        <v>505</v>
      </c>
      <c r="E39" s="147"/>
      <c r="F39" s="147"/>
      <c r="G39" s="148"/>
      <c r="H39" s="96">
        <v>1288000</v>
      </c>
      <c r="I39" s="102">
        <v>262133.13</v>
      </c>
      <c r="J39" s="103">
        <v>1025866.87</v>
      </c>
      <c r="K39" s="117" t="str">
        <f t="shared" si="0"/>
        <v>00010606000000000110</v>
      </c>
      <c r="L39" s="105" t="s">
        <v>506</v>
      </c>
    </row>
    <row r="40" spans="1:12" x14ac:dyDescent="0.2">
      <c r="A40" s="99" t="s">
        <v>507</v>
      </c>
      <c r="B40" s="100" t="s">
        <v>6</v>
      </c>
      <c r="C40" s="101" t="s">
        <v>98</v>
      </c>
      <c r="D40" s="146" t="s">
        <v>508</v>
      </c>
      <c r="E40" s="147"/>
      <c r="F40" s="147"/>
      <c r="G40" s="148"/>
      <c r="H40" s="96">
        <v>808000</v>
      </c>
      <c r="I40" s="102">
        <v>211248.3</v>
      </c>
      <c r="J40" s="103">
        <v>596751.69999999995</v>
      </c>
      <c r="K40" s="117" t="str">
        <f t="shared" si="0"/>
        <v>00010606030000000110</v>
      </c>
      <c r="L40" s="105" t="s">
        <v>509</v>
      </c>
    </row>
    <row r="41" spans="1:12" s="84" customFormat="1" ht="22.5" x14ac:dyDescent="0.2">
      <c r="A41" s="79" t="s">
        <v>510</v>
      </c>
      <c r="B41" s="78" t="s">
        <v>6</v>
      </c>
      <c r="C41" s="120" t="s">
        <v>98</v>
      </c>
      <c r="D41" s="149" t="s">
        <v>511</v>
      </c>
      <c r="E41" s="150"/>
      <c r="F41" s="150"/>
      <c r="G41" s="151"/>
      <c r="H41" s="80">
        <v>808000</v>
      </c>
      <c r="I41" s="81">
        <v>211248.3</v>
      </c>
      <c r="J41" s="82">
        <f>IF(IF(H41="",0,H41)=0,0,(IF(H41&gt;0,IF(I41&gt;H41,0,H41-I41),IF(I41&gt;H41,H41-I41,0))))</f>
        <v>596751.69999999995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 x14ac:dyDescent="0.2">
      <c r="A42" s="99" t="s">
        <v>512</v>
      </c>
      <c r="B42" s="100" t="s">
        <v>6</v>
      </c>
      <c r="C42" s="101" t="s">
        <v>98</v>
      </c>
      <c r="D42" s="146" t="s">
        <v>513</v>
      </c>
      <c r="E42" s="147"/>
      <c r="F42" s="147"/>
      <c r="G42" s="148"/>
      <c r="H42" s="96">
        <v>480000</v>
      </c>
      <c r="I42" s="102">
        <v>50884.83</v>
      </c>
      <c r="J42" s="103">
        <v>429115.17</v>
      </c>
      <c r="K42" s="117" t="str">
        <f t="shared" si="0"/>
        <v>00010606040000000110</v>
      </c>
      <c r="L42" s="105" t="s">
        <v>514</v>
      </c>
    </row>
    <row r="43" spans="1:12" s="84" customFormat="1" ht="33.75" x14ac:dyDescent="0.2">
      <c r="A43" s="79" t="s">
        <v>515</v>
      </c>
      <c r="B43" s="78" t="s">
        <v>6</v>
      </c>
      <c r="C43" s="120" t="s">
        <v>98</v>
      </c>
      <c r="D43" s="149" t="s">
        <v>516</v>
      </c>
      <c r="E43" s="150"/>
      <c r="F43" s="150"/>
      <c r="G43" s="151"/>
      <c r="H43" s="80">
        <v>480000</v>
      </c>
      <c r="I43" s="81">
        <v>50884.83</v>
      </c>
      <c r="J43" s="82">
        <f>IF(IF(H43="",0,H43)=0,0,(IF(H43&gt;0,IF(I43&gt;H43,0,H43-I43),IF(I43&gt;H43,H43-I43,0))))</f>
        <v>429115.17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 x14ac:dyDescent="0.2">
      <c r="A44" s="99" t="s">
        <v>517</v>
      </c>
      <c r="B44" s="100" t="s">
        <v>6</v>
      </c>
      <c r="C44" s="101" t="s">
        <v>98</v>
      </c>
      <c r="D44" s="146" t="s">
        <v>518</v>
      </c>
      <c r="E44" s="147"/>
      <c r="F44" s="147"/>
      <c r="G44" s="148"/>
      <c r="H44" s="96">
        <v>0</v>
      </c>
      <c r="I44" s="102">
        <v>200</v>
      </c>
      <c r="J44" s="103">
        <v>0</v>
      </c>
      <c r="K44" s="117" t="str">
        <f t="shared" si="0"/>
        <v>00010800000000000000</v>
      </c>
      <c r="L44" s="105" t="s">
        <v>519</v>
      </c>
    </row>
    <row r="45" spans="1:12" ht="33.75" x14ac:dyDescent="0.2">
      <c r="A45" s="99" t="s">
        <v>520</v>
      </c>
      <c r="B45" s="100" t="s">
        <v>6</v>
      </c>
      <c r="C45" s="101" t="s">
        <v>98</v>
      </c>
      <c r="D45" s="146" t="s">
        <v>521</v>
      </c>
      <c r="E45" s="147"/>
      <c r="F45" s="147"/>
      <c r="G45" s="148"/>
      <c r="H45" s="96">
        <v>0</v>
      </c>
      <c r="I45" s="102">
        <v>200</v>
      </c>
      <c r="J45" s="103">
        <v>0</v>
      </c>
      <c r="K45" s="117" t="str">
        <f t="shared" si="0"/>
        <v>00010804000010000110</v>
      </c>
      <c r="L45" s="105" t="s">
        <v>522</v>
      </c>
    </row>
    <row r="46" spans="1:12" s="84" customFormat="1" ht="56.25" x14ac:dyDescent="0.2">
      <c r="A46" s="79" t="s">
        <v>523</v>
      </c>
      <c r="B46" s="78" t="s">
        <v>6</v>
      </c>
      <c r="C46" s="120" t="s">
        <v>98</v>
      </c>
      <c r="D46" s="149" t="s">
        <v>524</v>
      </c>
      <c r="E46" s="150"/>
      <c r="F46" s="150"/>
      <c r="G46" s="151"/>
      <c r="H46" s="80">
        <v>0</v>
      </c>
      <c r="I46" s="81">
        <v>200</v>
      </c>
      <c r="J46" s="82">
        <f>IF(IF(H46="",0,H46)=0,0,(IF(H46&gt;0,IF(I46&gt;H46,0,H46-I46),IF(I46&gt;H46,H46-I46,0))))</f>
        <v>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 x14ac:dyDescent="0.2">
      <c r="A47" s="99" t="s">
        <v>525</v>
      </c>
      <c r="B47" s="100" t="s">
        <v>6</v>
      </c>
      <c r="C47" s="101" t="s">
        <v>98</v>
      </c>
      <c r="D47" s="146" t="s">
        <v>526</v>
      </c>
      <c r="E47" s="147"/>
      <c r="F47" s="147"/>
      <c r="G47" s="148"/>
      <c r="H47" s="96">
        <v>129900</v>
      </c>
      <c r="I47" s="102">
        <v>25381.16</v>
      </c>
      <c r="J47" s="103">
        <v>104518.84</v>
      </c>
      <c r="K47" s="117" t="str">
        <f t="shared" si="0"/>
        <v>00011100000000000000</v>
      </c>
      <c r="L47" s="105" t="s">
        <v>527</v>
      </c>
    </row>
    <row r="48" spans="1:12" ht="67.5" x14ac:dyDescent="0.2">
      <c r="A48" s="99" t="s">
        <v>528</v>
      </c>
      <c r="B48" s="100" t="s">
        <v>6</v>
      </c>
      <c r="C48" s="101" t="s">
        <v>98</v>
      </c>
      <c r="D48" s="146" t="s">
        <v>529</v>
      </c>
      <c r="E48" s="147"/>
      <c r="F48" s="147"/>
      <c r="G48" s="148"/>
      <c r="H48" s="96">
        <v>129900</v>
      </c>
      <c r="I48" s="102">
        <v>25381.16</v>
      </c>
      <c r="J48" s="103">
        <v>104518.84</v>
      </c>
      <c r="K48" s="117" t="str">
        <f t="shared" si="0"/>
        <v>00011105000000000120</v>
      </c>
      <c r="L48" s="105" t="s">
        <v>530</v>
      </c>
    </row>
    <row r="49" spans="1:12" ht="67.5" x14ac:dyDescent="0.2">
      <c r="A49" s="99" t="s">
        <v>531</v>
      </c>
      <c r="B49" s="100" t="s">
        <v>6</v>
      </c>
      <c r="C49" s="101" t="s">
        <v>98</v>
      </c>
      <c r="D49" s="146" t="s">
        <v>532</v>
      </c>
      <c r="E49" s="147"/>
      <c r="F49" s="147"/>
      <c r="G49" s="148"/>
      <c r="H49" s="96">
        <v>129900</v>
      </c>
      <c r="I49" s="102">
        <v>25381.16</v>
      </c>
      <c r="J49" s="103">
        <v>104518.84</v>
      </c>
      <c r="K49" s="117" t="str">
        <f t="shared" ref="K49:K72" si="1">C49 &amp; D49 &amp; G49</f>
        <v>00011105030000000120</v>
      </c>
      <c r="L49" s="105" t="s">
        <v>533</v>
      </c>
    </row>
    <row r="50" spans="1:12" s="84" customFormat="1" ht="56.25" x14ac:dyDescent="0.2">
      <c r="A50" s="79" t="s">
        <v>534</v>
      </c>
      <c r="B50" s="78" t="s">
        <v>6</v>
      </c>
      <c r="C50" s="120" t="s">
        <v>98</v>
      </c>
      <c r="D50" s="149" t="s">
        <v>535</v>
      </c>
      <c r="E50" s="150"/>
      <c r="F50" s="150"/>
      <c r="G50" s="151"/>
      <c r="H50" s="80">
        <v>129900</v>
      </c>
      <c r="I50" s="81">
        <v>25381.16</v>
      </c>
      <c r="J50" s="82">
        <f>IF(IF(H50="",0,H50)=0,0,(IF(H50&gt;0,IF(I50&gt;H50,0,H50-I50),IF(I50&gt;H50,H50-I50,0))))</f>
        <v>104518.84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 x14ac:dyDescent="0.2">
      <c r="A51" s="99" t="s">
        <v>536</v>
      </c>
      <c r="B51" s="100" t="s">
        <v>6</v>
      </c>
      <c r="C51" s="101" t="s">
        <v>98</v>
      </c>
      <c r="D51" s="146" t="s">
        <v>537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538</v>
      </c>
    </row>
    <row r="52" spans="1:12" ht="67.5" x14ac:dyDescent="0.2">
      <c r="A52" s="99" t="s">
        <v>539</v>
      </c>
      <c r="B52" s="100" t="s">
        <v>6</v>
      </c>
      <c r="C52" s="101" t="s">
        <v>98</v>
      </c>
      <c r="D52" s="146" t="s">
        <v>540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541</v>
      </c>
    </row>
    <row r="53" spans="1:12" ht="78.75" x14ac:dyDescent="0.2">
      <c r="A53" s="99" t="s">
        <v>542</v>
      </c>
      <c r="B53" s="100" t="s">
        <v>6</v>
      </c>
      <c r="C53" s="101" t="s">
        <v>98</v>
      </c>
      <c r="D53" s="146" t="s">
        <v>543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544</v>
      </c>
    </row>
    <row r="54" spans="1:12" s="84" customFormat="1" ht="67.5" x14ac:dyDescent="0.2">
      <c r="A54" s="79" t="s">
        <v>545</v>
      </c>
      <c r="B54" s="78" t="s">
        <v>6</v>
      </c>
      <c r="C54" s="120" t="s">
        <v>98</v>
      </c>
      <c r="D54" s="149" t="s">
        <v>546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 x14ac:dyDescent="0.2">
      <c r="A55" s="99" t="s">
        <v>547</v>
      </c>
      <c r="B55" s="100" t="s">
        <v>6</v>
      </c>
      <c r="C55" s="101" t="s">
        <v>98</v>
      </c>
      <c r="D55" s="146" t="s">
        <v>548</v>
      </c>
      <c r="E55" s="147"/>
      <c r="F55" s="147"/>
      <c r="G55" s="148"/>
      <c r="H55" s="96">
        <v>17128655</v>
      </c>
      <c r="I55" s="102">
        <v>1573168.52</v>
      </c>
      <c r="J55" s="103">
        <v>15621286.48</v>
      </c>
      <c r="K55" s="117" t="str">
        <f t="shared" si="1"/>
        <v>00020000000000000000</v>
      </c>
      <c r="L55" s="105" t="s">
        <v>549</v>
      </c>
    </row>
    <row r="56" spans="1:12" ht="33.75" x14ac:dyDescent="0.2">
      <c r="A56" s="99" t="s">
        <v>550</v>
      </c>
      <c r="B56" s="100" t="s">
        <v>6</v>
      </c>
      <c r="C56" s="101" t="s">
        <v>98</v>
      </c>
      <c r="D56" s="146" t="s">
        <v>551</v>
      </c>
      <c r="E56" s="147"/>
      <c r="F56" s="147"/>
      <c r="G56" s="148"/>
      <c r="H56" s="96">
        <v>17128655</v>
      </c>
      <c r="I56" s="102">
        <v>1507368.52</v>
      </c>
      <c r="J56" s="103">
        <v>15621286.48</v>
      </c>
      <c r="K56" s="117" t="str">
        <f t="shared" si="1"/>
        <v>00020200000000000000</v>
      </c>
      <c r="L56" s="105" t="s">
        <v>552</v>
      </c>
    </row>
    <row r="57" spans="1:12" ht="22.5" x14ac:dyDescent="0.2">
      <c r="A57" s="99" t="s">
        <v>553</v>
      </c>
      <c r="B57" s="100" t="s">
        <v>6</v>
      </c>
      <c r="C57" s="101" t="s">
        <v>98</v>
      </c>
      <c r="D57" s="146" t="s">
        <v>554</v>
      </c>
      <c r="E57" s="147"/>
      <c r="F57" s="147"/>
      <c r="G57" s="148"/>
      <c r="H57" s="96">
        <v>5070200</v>
      </c>
      <c r="I57" s="102">
        <v>1433190</v>
      </c>
      <c r="J57" s="103">
        <v>3637010</v>
      </c>
      <c r="K57" s="117" t="str">
        <f t="shared" si="1"/>
        <v>00020210000000000150</v>
      </c>
      <c r="L57" s="105" t="s">
        <v>555</v>
      </c>
    </row>
    <row r="58" spans="1:12" ht="33.75" x14ac:dyDescent="0.2">
      <c r="A58" s="99" t="s">
        <v>556</v>
      </c>
      <c r="B58" s="100" t="s">
        <v>6</v>
      </c>
      <c r="C58" s="101" t="s">
        <v>98</v>
      </c>
      <c r="D58" s="146" t="s">
        <v>557</v>
      </c>
      <c r="E58" s="147"/>
      <c r="F58" s="147"/>
      <c r="G58" s="148"/>
      <c r="H58" s="96">
        <v>5070200</v>
      </c>
      <c r="I58" s="102">
        <v>1433190</v>
      </c>
      <c r="J58" s="103">
        <v>3637010</v>
      </c>
      <c r="K58" s="117" t="str">
        <f t="shared" si="1"/>
        <v>00020216001000000150</v>
      </c>
      <c r="L58" s="105" t="s">
        <v>558</v>
      </c>
    </row>
    <row r="59" spans="1:12" s="84" customFormat="1" ht="33.75" x14ac:dyDescent="0.2">
      <c r="A59" s="79" t="s">
        <v>559</v>
      </c>
      <c r="B59" s="78" t="s">
        <v>6</v>
      </c>
      <c r="C59" s="120" t="s">
        <v>98</v>
      </c>
      <c r="D59" s="149" t="s">
        <v>560</v>
      </c>
      <c r="E59" s="150"/>
      <c r="F59" s="150"/>
      <c r="G59" s="151"/>
      <c r="H59" s="80">
        <v>5070200</v>
      </c>
      <c r="I59" s="81">
        <v>1433190</v>
      </c>
      <c r="J59" s="82">
        <f>IF(IF(H59="",0,H59)=0,0,(IF(H59&gt;0,IF(I59&gt;H59,0,H59-I59),IF(I59&gt;H59,H59-I59,0))))</f>
        <v>3637010</v>
      </c>
      <c r="K59" s="118" t="str">
        <f t="shared" si="1"/>
        <v>00020216001100000150</v>
      </c>
      <c r="L59" s="83" t="str">
        <f>C59 &amp; D59 &amp; G59</f>
        <v>00020216001100000150</v>
      </c>
    </row>
    <row r="60" spans="1:12" ht="22.5" x14ac:dyDescent="0.2">
      <c r="A60" s="99" t="s">
        <v>561</v>
      </c>
      <c r="B60" s="100" t="s">
        <v>6</v>
      </c>
      <c r="C60" s="101" t="s">
        <v>98</v>
      </c>
      <c r="D60" s="146" t="s">
        <v>562</v>
      </c>
      <c r="E60" s="147"/>
      <c r="F60" s="147"/>
      <c r="G60" s="148"/>
      <c r="H60" s="96">
        <v>11762100</v>
      </c>
      <c r="I60" s="102">
        <v>0</v>
      </c>
      <c r="J60" s="103">
        <v>11762100</v>
      </c>
      <c r="K60" s="117" t="str">
        <f t="shared" si="1"/>
        <v>00020220000000000150</v>
      </c>
      <c r="L60" s="105" t="s">
        <v>563</v>
      </c>
    </row>
    <row r="61" spans="1:12" ht="22.5" x14ac:dyDescent="0.2">
      <c r="A61" s="99" t="s">
        <v>564</v>
      </c>
      <c r="B61" s="100" t="s">
        <v>6</v>
      </c>
      <c r="C61" s="101" t="s">
        <v>98</v>
      </c>
      <c r="D61" s="146" t="s">
        <v>565</v>
      </c>
      <c r="E61" s="147"/>
      <c r="F61" s="147"/>
      <c r="G61" s="148"/>
      <c r="H61" s="96">
        <v>10436100</v>
      </c>
      <c r="I61" s="102">
        <v>0</v>
      </c>
      <c r="J61" s="103">
        <v>10436100</v>
      </c>
      <c r="K61" s="117" t="str">
        <f t="shared" si="1"/>
        <v>00020220077000000150</v>
      </c>
      <c r="L61" s="105" t="s">
        <v>566</v>
      </c>
    </row>
    <row r="62" spans="1:12" s="84" customFormat="1" ht="33.75" x14ac:dyDescent="0.2">
      <c r="A62" s="79" t="s">
        <v>567</v>
      </c>
      <c r="B62" s="78" t="s">
        <v>6</v>
      </c>
      <c r="C62" s="120" t="s">
        <v>98</v>
      </c>
      <c r="D62" s="149" t="s">
        <v>568</v>
      </c>
      <c r="E62" s="150"/>
      <c r="F62" s="150"/>
      <c r="G62" s="151"/>
      <c r="H62" s="80">
        <v>10436100</v>
      </c>
      <c r="I62" s="81">
        <v>0</v>
      </c>
      <c r="J62" s="82">
        <f>IF(IF(H62="",0,H62)=0,0,(IF(H62&gt;0,IF(I62&gt;H62,0,H62-I62),IF(I62&gt;H62,H62-I62,0))))</f>
        <v>10436100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 x14ac:dyDescent="0.2">
      <c r="A63" s="99" t="s">
        <v>569</v>
      </c>
      <c r="B63" s="100" t="s">
        <v>6</v>
      </c>
      <c r="C63" s="101" t="s">
        <v>98</v>
      </c>
      <c r="D63" s="146" t="s">
        <v>570</v>
      </c>
      <c r="E63" s="147"/>
      <c r="F63" s="147"/>
      <c r="G63" s="148"/>
      <c r="H63" s="96">
        <v>1326000</v>
      </c>
      <c r="I63" s="102">
        <v>0</v>
      </c>
      <c r="J63" s="103">
        <v>1326000</v>
      </c>
      <c r="K63" s="117" t="str">
        <f t="shared" si="1"/>
        <v>00020229999000000150</v>
      </c>
      <c r="L63" s="105" t="s">
        <v>571</v>
      </c>
    </row>
    <row r="64" spans="1:12" s="84" customFormat="1" x14ac:dyDescent="0.2">
      <c r="A64" s="79" t="s">
        <v>572</v>
      </c>
      <c r="B64" s="78" t="s">
        <v>6</v>
      </c>
      <c r="C64" s="120" t="s">
        <v>98</v>
      </c>
      <c r="D64" s="149" t="s">
        <v>573</v>
      </c>
      <c r="E64" s="150"/>
      <c r="F64" s="150"/>
      <c r="G64" s="151"/>
      <c r="H64" s="80">
        <v>1326000</v>
      </c>
      <c r="I64" s="81">
        <v>0</v>
      </c>
      <c r="J64" s="82">
        <f>IF(IF(H64="",0,H64)=0,0,(IF(H64&gt;0,IF(I64&gt;H64,0,H64-I64),IF(I64&gt;H64,H64-I64,0))))</f>
        <v>1326000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 x14ac:dyDescent="0.2">
      <c r="A65" s="99" t="s">
        <v>574</v>
      </c>
      <c r="B65" s="100" t="s">
        <v>6</v>
      </c>
      <c r="C65" s="101" t="s">
        <v>98</v>
      </c>
      <c r="D65" s="146" t="s">
        <v>575</v>
      </c>
      <c r="E65" s="147"/>
      <c r="F65" s="147"/>
      <c r="G65" s="148"/>
      <c r="H65" s="96">
        <v>296355</v>
      </c>
      <c r="I65" s="102">
        <v>74178.52</v>
      </c>
      <c r="J65" s="103">
        <v>222176.48</v>
      </c>
      <c r="K65" s="117" t="str">
        <f t="shared" si="1"/>
        <v>00020230000000000150</v>
      </c>
      <c r="L65" s="105" t="s">
        <v>576</v>
      </c>
    </row>
    <row r="66" spans="1:12" ht="33.75" x14ac:dyDescent="0.2">
      <c r="A66" s="99" t="s">
        <v>577</v>
      </c>
      <c r="B66" s="100" t="s">
        <v>6</v>
      </c>
      <c r="C66" s="101" t="s">
        <v>98</v>
      </c>
      <c r="D66" s="146" t="s">
        <v>578</v>
      </c>
      <c r="E66" s="147"/>
      <c r="F66" s="147"/>
      <c r="G66" s="148"/>
      <c r="H66" s="96">
        <v>94120</v>
      </c>
      <c r="I66" s="102">
        <v>23600</v>
      </c>
      <c r="J66" s="103">
        <v>70520</v>
      </c>
      <c r="K66" s="117" t="str">
        <f t="shared" si="1"/>
        <v>00020230024000000150</v>
      </c>
      <c r="L66" s="105" t="s">
        <v>579</v>
      </c>
    </row>
    <row r="67" spans="1:12" s="84" customFormat="1" ht="33.75" x14ac:dyDescent="0.2">
      <c r="A67" s="79" t="s">
        <v>580</v>
      </c>
      <c r="B67" s="78" t="s">
        <v>6</v>
      </c>
      <c r="C67" s="120" t="s">
        <v>98</v>
      </c>
      <c r="D67" s="149" t="s">
        <v>581</v>
      </c>
      <c r="E67" s="150"/>
      <c r="F67" s="150"/>
      <c r="G67" s="151"/>
      <c r="H67" s="80">
        <v>94120</v>
      </c>
      <c r="I67" s="81">
        <v>23600</v>
      </c>
      <c r="J67" s="82">
        <f>IF(IF(H67="",0,H67)=0,0,(IF(H67&gt;0,IF(I67&gt;H67,0,H67-I67),IF(I67&gt;H67,H67-I67,0))))</f>
        <v>70520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 x14ac:dyDescent="0.2">
      <c r="A68" s="99" t="s">
        <v>582</v>
      </c>
      <c r="B68" s="100" t="s">
        <v>6</v>
      </c>
      <c r="C68" s="101" t="s">
        <v>98</v>
      </c>
      <c r="D68" s="146" t="s">
        <v>583</v>
      </c>
      <c r="E68" s="147"/>
      <c r="F68" s="147"/>
      <c r="G68" s="148"/>
      <c r="H68" s="96">
        <v>202235</v>
      </c>
      <c r="I68" s="102">
        <v>50578.52</v>
      </c>
      <c r="J68" s="103">
        <v>151656.48000000001</v>
      </c>
      <c r="K68" s="117" t="str">
        <f t="shared" si="1"/>
        <v>00020235118000000150</v>
      </c>
      <c r="L68" s="105" t="s">
        <v>584</v>
      </c>
    </row>
    <row r="69" spans="1:12" s="84" customFormat="1" ht="33.75" x14ac:dyDescent="0.2">
      <c r="A69" s="79" t="s">
        <v>585</v>
      </c>
      <c r="B69" s="78" t="s">
        <v>6</v>
      </c>
      <c r="C69" s="120" t="s">
        <v>98</v>
      </c>
      <c r="D69" s="149" t="s">
        <v>586</v>
      </c>
      <c r="E69" s="150"/>
      <c r="F69" s="150"/>
      <c r="G69" s="151"/>
      <c r="H69" s="80">
        <v>202235</v>
      </c>
      <c r="I69" s="81">
        <v>50578.52</v>
      </c>
      <c r="J69" s="82">
        <f>IF(IF(H69="",0,H69)=0,0,(IF(H69&gt;0,IF(I69&gt;H69,0,H69-I69),IF(I69&gt;H69,H69-I69,0))))</f>
        <v>151656.48000000001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x14ac:dyDescent="0.2">
      <c r="A70" s="99" t="s">
        <v>587</v>
      </c>
      <c r="B70" s="100" t="s">
        <v>6</v>
      </c>
      <c r="C70" s="101" t="s">
        <v>98</v>
      </c>
      <c r="D70" s="146" t="s">
        <v>588</v>
      </c>
      <c r="E70" s="147"/>
      <c r="F70" s="147"/>
      <c r="G70" s="148"/>
      <c r="H70" s="96">
        <v>0</v>
      </c>
      <c r="I70" s="102">
        <v>65800</v>
      </c>
      <c r="J70" s="103">
        <v>0</v>
      </c>
      <c r="K70" s="117" t="str">
        <f t="shared" si="1"/>
        <v>00020700000000000000</v>
      </c>
      <c r="L70" s="105" t="s">
        <v>589</v>
      </c>
    </row>
    <row r="71" spans="1:12" ht="22.5" x14ac:dyDescent="0.2">
      <c r="A71" s="99" t="s">
        <v>590</v>
      </c>
      <c r="B71" s="100" t="s">
        <v>6</v>
      </c>
      <c r="C71" s="101" t="s">
        <v>98</v>
      </c>
      <c r="D71" s="146" t="s">
        <v>591</v>
      </c>
      <c r="E71" s="147"/>
      <c r="F71" s="147"/>
      <c r="G71" s="148"/>
      <c r="H71" s="96">
        <v>0</v>
      </c>
      <c r="I71" s="102">
        <v>65800</v>
      </c>
      <c r="J71" s="103">
        <v>0</v>
      </c>
      <c r="K71" s="117" t="str">
        <f t="shared" si="1"/>
        <v>00020705000100000150</v>
      </c>
      <c r="L71" s="105" t="s">
        <v>592</v>
      </c>
    </row>
    <row r="72" spans="1:12" s="84" customFormat="1" ht="22.5" x14ac:dyDescent="0.2">
      <c r="A72" s="79" t="s">
        <v>590</v>
      </c>
      <c r="B72" s="78" t="s">
        <v>6</v>
      </c>
      <c r="C72" s="120" t="s">
        <v>98</v>
      </c>
      <c r="D72" s="149" t="s">
        <v>593</v>
      </c>
      <c r="E72" s="150"/>
      <c r="F72" s="150"/>
      <c r="G72" s="151"/>
      <c r="H72" s="80">
        <v>0</v>
      </c>
      <c r="I72" s="81">
        <v>65800</v>
      </c>
      <c r="J72" s="82">
        <f>IF(IF(H72="",0,H72)=0,0,(IF(H72&gt;0,IF(I72&gt;H72,0,H72-I72),IF(I72&gt;H72,H72-I72,0))))</f>
        <v>0</v>
      </c>
      <c r="K72" s="118" t="str">
        <f t="shared" si="1"/>
        <v>00020705030100000150</v>
      </c>
      <c r="L72" s="83" t="str">
        <f>C72 &amp; D72 &amp; G72</f>
        <v>00020705030100000150</v>
      </c>
    </row>
    <row r="73" spans="1:12" ht="3.75" hidden="1" customHeight="1" thickBot="1" x14ac:dyDescent="0.25">
      <c r="A73" s="15"/>
      <c r="B73" s="27"/>
      <c r="C73" s="19"/>
      <c r="D73" s="28"/>
      <c r="E73" s="28"/>
      <c r="F73" s="28"/>
      <c r="G73" s="28"/>
      <c r="H73" s="36"/>
      <c r="I73" s="37"/>
      <c r="J73" s="51"/>
      <c r="K73" s="115"/>
    </row>
    <row r="74" spans="1:12" x14ac:dyDescent="0.2">
      <c r="A74" s="20"/>
      <c r="B74" s="21"/>
      <c r="C74" s="22"/>
      <c r="D74" s="22"/>
      <c r="E74" s="22"/>
      <c r="F74" s="22"/>
      <c r="G74" s="22"/>
      <c r="H74" s="23"/>
      <c r="I74" s="23"/>
      <c r="J74" s="22"/>
      <c r="K74" s="22"/>
    </row>
    <row r="75" spans="1:12" ht="12.75" customHeight="1" x14ac:dyDescent="0.25">
      <c r="A75" s="174" t="s">
        <v>24</v>
      </c>
      <c r="B75" s="174"/>
      <c r="C75" s="174"/>
      <c r="D75" s="174"/>
      <c r="E75" s="174"/>
      <c r="F75" s="174"/>
      <c r="G75" s="174"/>
      <c r="H75" s="174"/>
      <c r="I75" s="174"/>
      <c r="J75" s="174"/>
      <c r="K75" s="112"/>
    </row>
    <row r="76" spans="1:12" x14ac:dyDescent="0.2">
      <c r="A76" s="8"/>
      <c r="B76" s="8"/>
      <c r="C76" s="9"/>
      <c r="D76" s="9"/>
      <c r="E76" s="9"/>
      <c r="F76" s="9"/>
      <c r="G76" s="9"/>
      <c r="H76" s="10"/>
      <c r="I76" s="10"/>
      <c r="J76" s="33" t="s">
        <v>20</v>
      </c>
      <c r="K76" s="33"/>
    </row>
    <row r="77" spans="1:12" ht="12.75" customHeight="1" x14ac:dyDescent="0.2">
      <c r="A77" s="162" t="s">
        <v>39</v>
      </c>
      <c r="B77" s="162" t="s">
        <v>40</v>
      </c>
      <c r="C77" s="175" t="s">
        <v>44</v>
      </c>
      <c r="D77" s="176"/>
      <c r="E77" s="176"/>
      <c r="F77" s="176"/>
      <c r="G77" s="177"/>
      <c r="H77" s="162" t="s">
        <v>42</v>
      </c>
      <c r="I77" s="162" t="s">
        <v>23</v>
      </c>
      <c r="J77" s="162" t="s">
        <v>43</v>
      </c>
      <c r="K77" s="113"/>
    </row>
    <row r="78" spans="1:12" x14ac:dyDescent="0.2">
      <c r="A78" s="163"/>
      <c r="B78" s="163"/>
      <c r="C78" s="178"/>
      <c r="D78" s="179"/>
      <c r="E78" s="179"/>
      <c r="F78" s="179"/>
      <c r="G78" s="180"/>
      <c r="H78" s="163"/>
      <c r="I78" s="163"/>
      <c r="J78" s="163"/>
      <c r="K78" s="113"/>
    </row>
    <row r="79" spans="1:12" x14ac:dyDescent="0.2">
      <c r="A79" s="164"/>
      <c r="B79" s="164"/>
      <c r="C79" s="181"/>
      <c r="D79" s="182"/>
      <c r="E79" s="182"/>
      <c r="F79" s="182"/>
      <c r="G79" s="183"/>
      <c r="H79" s="164"/>
      <c r="I79" s="164"/>
      <c r="J79" s="164"/>
      <c r="K79" s="113"/>
    </row>
    <row r="80" spans="1:12" ht="13.5" thickBot="1" x14ac:dyDescent="0.25">
      <c r="A80" s="70">
        <v>1</v>
      </c>
      <c r="B80" s="12">
        <v>2</v>
      </c>
      <c r="C80" s="171">
        <v>3</v>
      </c>
      <c r="D80" s="172"/>
      <c r="E80" s="172"/>
      <c r="F80" s="172"/>
      <c r="G80" s="173"/>
      <c r="H80" s="13" t="s">
        <v>2</v>
      </c>
      <c r="I80" s="13" t="s">
        <v>25</v>
      </c>
      <c r="J80" s="13" t="s">
        <v>26</v>
      </c>
      <c r="K80" s="114"/>
    </row>
    <row r="81" spans="1:12" x14ac:dyDescent="0.2">
      <c r="A81" s="71" t="s">
        <v>5</v>
      </c>
      <c r="B81" s="38" t="s">
        <v>7</v>
      </c>
      <c r="C81" s="184" t="s">
        <v>17</v>
      </c>
      <c r="D81" s="185"/>
      <c r="E81" s="185"/>
      <c r="F81" s="185"/>
      <c r="G81" s="186"/>
      <c r="H81" s="52">
        <v>21437755.420000002</v>
      </c>
      <c r="I81" s="52">
        <v>1553578.94</v>
      </c>
      <c r="J81" s="104">
        <v>19885046.48</v>
      </c>
    </row>
    <row r="82" spans="1:12" ht="12.75" customHeight="1" x14ac:dyDescent="0.2">
      <c r="A82" s="73" t="s">
        <v>4</v>
      </c>
      <c r="B82" s="50"/>
      <c r="C82" s="187"/>
      <c r="D82" s="188"/>
      <c r="E82" s="188"/>
      <c r="F82" s="188"/>
      <c r="G82" s="189"/>
      <c r="H82" s="59"/>
      <c r="I82" s="60"/>
      <c r="J82" s="61"/>
    </row>
    <row r="83" spans="1:12" x14ac:dyDescent="0.2">
      <c r="A83" s="99" t="s">
        <v>97</v>
      </c>
      <c r="B83" s="100" t="s">
        <v>7</v>
      </c>
      <c r="C83" s="101" t="s">
        <v>98</v>
      </c>
      <c r="D83" s="123" t="s">
        <v>101</v>
      </c>
      <c r="E83" s="146" t="s">
        <v>100</v>
      </c>
      <c r="F83" s="152"/>
      <c r="G83" s="128" t="s">
        <v>98</v>
      </c>
      <c r="H83" s="96">
        <v>4830571</v>
      </c>
      <c r="I83" s="102">
        <v>908315.29</v>
      </c>
      <c r="J83" s="103">
        <v>3923125.71</v>
      </c>
      <c r="K83" s="117" t="str">
        <f t="shared" ref="K83:K146" si="2">C83 &amp; D83 &amp;E83 &amp; F83 &amp; G83</f>
        <v>00001000000000000000</v>
      </c>
      <c r="L83" s="106" t="s">
        <v>99</v>
      </c>
    </row>
    <row r="84" spans="1:12" ht="22.5" x14ac:dyDescent="0.2">
      <c r="A84" s="99" t="s">
        <v>102</v>
      </c>
      <c r="B84" s="100" t="s">
        <v>7</v>
      </c>
      <c r="C84" s="101" t="s">
        <v>98</v>
      </c>
      <c r="D84" s="123" t="s">
        <v>104</v>
      </c>
      <c r="E84" s="146" t="s">
        <v>100</v>
      </c>
      <c r="F84" s="152"/>
      <c r="G84" s="128" t="s">
        <v>98</v>
      </c>
      <c r="H84" s="96">
        <v>881840</v>
      </c>
      <c r="I84" s="102">
        <v>212025.22</v>
      </c>
      <c r="J84" s="103">
        <v>669814.78</v>
      </c>
      <c r="K84" s="117" t="str">
        <f t="shared" si="2"/>
        <v>00001020000000000000</v>
      </c>
      <c r="L84" s="106" t="s">
        <v>103</v>
      </c>
    </row>
    <row r="85" spans="1:12" x14ac:dyDescent="0.2">
      <c r="A85" s="99"/>
      <c r="B85" s="100" t="s">
        <v>7</v>
      </c>
      <c r="C85" s="101" t="s">
        <v>98</v>
      </c>
      <c r="D85" s="123" t="s">
        <v>104</v>
      </c>
      <c r="E85" s="146" t="s">
        <v>106</v>
      </c>
      <c r="F85" s="152"/>
      <c r="G85" s="128" t="s">
        <v>98</v>
      </c>
      <c r="H85" s="96">
        <v>881840</v>
      </c>
      <c r="I85" s="102">
        <v>212025.22</v>
      </c>
      <c r="J85" s="103">
        <v>669814.78</v>
      </c>
      <c r="K85" s="117" t="str">
        <f t="shared" si="2"/>
        <v>00001029110001000000</v>
      </c>
      <c r="L85" s="106" t="s">
        <v>105</v>
      </c>
    </row>
    <row r="86" spans="1:12" ht="56.25" x14ac:dyDescent="0.2">
      <c r="A86" s="99" t="s">
        <v>107</v>
      </c>
      <c r="B86" s="100" t="s">
        <v>7</v>
      </c>
      <c r="C86" s="101" t="s">
        <v>98</v>
      </c>
      <c r="D86" s="123" t="s">
        <v>104</v>
      </c>
      <c r="E86" s="146" t="s">
        <v>106</v>
      </c>
      <c r="F86" s="152"/>
      <c r="G86" s="128" t="s">
        <v>72</v>
      </c>
      <c r="H86" s="96">
        <v>881840</v>
      </c>
      <c r="I86" s="102">
        <v>212025.22</v>
      </c>
      <c r="J86" s="103">
        <v>669814.78</v>
      </c>
      <c r="K86" s="117" t="str">
        <f t="shared" si="2"/>
        <v>00001029110001000100</v>
      </c>
      <c r="L86" s="106" t="s">
        <v>108</v>
      </c>
    </row>
    <row r="87" spans="1:12" ht="22.5" x14ac:dyDescent="0.2">
      <c r="A87" s="99" t="s">
        <v>109</v>
      </c>
      <c r="B87" s="100" t="s">
        <v>7</v>
      </c>
      <c r="C87" s="101" t="s">
        <v>98</v>
      </c>
      <c r="D87" s="123" t="s">
        <v>104</v>
      </c>
      <c r="E87" s="146" t="s">
        <v>106</v>
      </c>
      <c r="F87" s="152"/>
      <c r="G87" s="128" t="s">
        <v>111</v>
      </c>
      <c r="H87" s="96">
        <v>881840</v>
      </c>
      <c r="I87" s="102">
        <v>212025.22</v>
      </c>
      <c r="J87" s="103">
        <v>669814.78</v>
      </c>
      <c r="K87" s="117" t="str">
        <f t="shared" si="2"/>
        <v>00001029110001000120</v>
      </c>
      <c r="L87" s="106" t="s">
        <v>110</v>
      </c>
    </row>
    <row r="88" spans="1:12" s="84" customFormat="1" ht="22.5" x14ac:dyDescent="0.2">
      <c r="A88" s="79" t="s">
        <v>112</v>
      </c>
      <c r="B88" s="78" t="s">
        <v>7</v>
      </c>
      <c r="C88" s="120" t="s">
        <v>98</v>
      </c>
      <c r="D88" s="124" t="s">
        <v>104</v>
      </c>
      <c r="E88" s="149" t="s">
        <v>106</v>
      </c>
      <c r="F88" s="153"/>
      <c r="G88" s="121" t="s">
        <v>113</v>
      </c>
      <c r="H88" s="80">
        <v>643120</v>
      </c>
      <c r="I88" s="81">
        <v>163773.6</v>
      </c>
      <c r="J88" s="82">
        <f>IF(IF(H88="",0,H88)=0,0,(IF(H88&gt;0,IF(I88&gt;H88,0,H88-I88),IF(I88&gt;H88,H88-I88,0))))</f>
        <v>479346.4</v>
      </c>
      <c r="K88" s="117" t="str">
        <f t="shared" si="2"/>
        <v>00001029110001000121</v>
      </c>
      <c r="L88" s="83" t="str">
        <f>C88 &amp; D88 &amp;E88 &amp; F88 &amp; G88</f>
        <v>00001029110001000121</v>
      </c>
    </row>
    <row r="89" spans="1:12" s="84" customFormat="1" ht="33.75" x14ac:dyDescent="0.2">
      <c r="A89" s="79" t="s">
        <v>114</v>
      </c>
      <c r="B89" s="78" t="s">
        <v>7</v>
      </c>
      <c r="C89" s="120" t="s">
        <v>98</v>
      </c>
      <c r="D89" s="124" t="s">
        <v>104</v>
      </c>
      <c r="E89" s="149" t="s">
        <v>106</v>
      </c>
      <c r="F89" s="153"/>
      <c r="G89" s="121" t="s">
        <v>115</v>
      </c>
      <c r="H89" s="80">
        <v>44500</v>
      </c>
      <c r="I89" s="81">
        <v>0</v>
      </c>
      <c r="J89" s="82">
        <f>IF(IF(H89="",0,H89)=0,0,(IF(H89&gt;0,IF(I89&gt;H89,0,H89-I89),IF(I89&gt;H89,H89-I89,0))))</f>
        <v>44500</v>
      </c>
      <c r="K89" s="117" t="str">
        <f t="shared" si="2"/>
        <v>00001029110001000122</v>
      </c>
      <c r="L89" s="83" t="str">
        <f>C89 &amp; D89 &amp;E89 &amp; F89 &amp; G89</f>
        <v>00001029110001000122</v>
      </c>
    </row>
    <row r="90" spans="1:12" s="84" customFormat="1" ht="33.75" x14ac:dyDescent="0.2">
      <c r="A90" s="79" t="s">
        <v>116</v>
      </c>
      <c r="B90" s="78" t="s">
        <v>7</v>
      </c>
      <c r="C90" s="120" t="s">
        <v>98</v>
      </c>
      <c r="D90" s="124" t="s">
        <v>104</v>
      </c>
      <c r="E90" s="149" t="s">
        <v>106</v>
      </c>
      <c r="F90" s="153"/>
      <c r="G90" s="121" t="s">
        <v>117</v>
      </c>
      <c r="H90" s="80">
        <v>194220</v>
      </c>
      <c r="I90" s="81">
        <v>48251.62</v>
      </c>
      <c r="J90" s="82">
        <f>IF(IF(H90="",0,H90)=0,0,(IF(H90&gt;0,IF(I90&gt;H90,0,H90-I90),IF(I90&gt;H90,H90-I90,0))))</f>
        <v>145968.38</v>
      </c>
      <c r="K90" s="117" t="str">
        <f t="shared" si="2"/>
        <v>00001029110001000129</v>
      </c>
      <c r="L90" s="83" t="str">
        <f>C90 &amp; D90 &amp;E90 &amp; F90 &amp; G90</f>
        <v>00001029110001000129</v>
      </c>
    </row>
    <row r="91" spans="1:12" ht="45" x14ac:dyDescent="0.2">
      <c r="A91" s="99" t="s">
        <v>118</v>
      </c>
      <c r="B91" s="100" t="s">
        <v>7</v>
      </c>
      <c r="C91" s="101" t="s">
        <v>98</v>
      </c>
      <c r="D91" s="123" t="s">
        <v>120</v>
      </c>
      <c r="E91" s="146" t="s">
        <v>100</v>
      </c>
      <c r="F91" s="152"/>
      <c r="G91" s="128" t="s">
        <v>98</v>
      </c>
      <c r="H91" s="96">
        <v>3726628</v>
      </c>
      <c r="I91" s="102">
        <v>696290.07</v>
      </c>
      <c r="J91" s="103">
        <v>3031207.93</v>
      </c>
      <c r="K91" s="117" t="str">
        <f t="shared" si="2"/>
        <v>00001040000000000000</v>
      </c>
      <c r="L91" s="106" t="s">
        <v>119</v>
      </c>
    </row>
    <row r="92" spans="1:12" x14ac:dyDescent="0.2">
      <c r="A92" s="99"/>
      <c r="B92" s="100" t="s">
        <v>7</v>
      </c>
      <c r="C92" s="101" t="s">
        <v>98</v>
      </c>
      <c r="D92" s="123" t="s">
        <v>120</v>
      </c>
      <c r="E92" s="146" t="s">
        <v>122</v>
      </c>
      <c r="F92" s="152"/>
      <c r="G92" s="128" t="s">
        <v>98</v>
      </c>
      <c r="H92" s="96">
        <v>4000</v>
      </c>
      <c r="I92" s="102">
        <v>0</v>
      </c>
      <c r="J92" s="103">
        <v>4000</v>
      </c>
      <c r="K92" s="117" t="str">
        <f t="shared" si="2"/>
        <v>00001040500123510000</v>
      </c>
      <c r="L92" s="106" t="s">
        <v>121</v>
      </c>
    </row>
    <row r="93" spans="1:12" ht="22.5" x14ac:dyDescent="0.2">
      <c r="A93" s="99" t="s">
        <v>123</v>
      </c>
      <c r="B93" s="100" t="s">
        <v>7</v>
      </c>
      <c r="C93" s="101" t="s">
        <v>98</v>
      </c>
      <c r="D93" s="123" t="s">
        <v>120</v>
      </c>
      <c r="E93" s="146" t="s">
        <v>122</v>
      </c>
      <c r="F93" s="152"/>
      <c r="G93" s="128" t="s">
        <v>7</v>
      </c>
      <c r="H93" s="96">
        <v>4000</v>
      </c>
      <c r="I93" s="102">
        <v>0</v>
      </c>
      <c r="J93" s="103">
        <v>4000</v>
      </c>
      <c r="K93" s="117" t="str">
        <f t="shared" si="2"/>
        <v>00001040500123510200</v>
      </c>
      <c r="L93" s="106" t="s">
        <v>124</v>
      </c>
    </row>
    <row r="94" spans="1:12" ht="22.5" x14ac:dyDescent="0.2">
      <c r="A94" s="99" t="s">
        <v>125</v>
      </c>
      <c r="B94" s="100" t="s">
        <v>7</v>
      </c>
      <c r="C94" s="101" t="s">
        <v>98</v>
      </c>
      <c r="D94" s="123" t="s">
        <v>120</v>
      </c>
      <c r="E94" s="146" t="s">
        <v>122</v>
      </c>
      <c r="F94" s="152"/>
      <c r="G94" s="128" t="s">
        <v>127</v>
      </c>
      <c r="H94" s="96">
        <v>4000</v>
      </c>
      <c r="I94" s="102">
        <v>0</v>
      </c>
      <c r="J94" s="103">
        <v>4000</v>
      </c>
      <c r="K94" s="117" t="str">
        <f t="shared" si="2"/>
        <v>00001040500123510240</v>
      </c>
      <c r="L94" s="106" t="s">
        <v>126</v>
      </c>
    </row>
    <row r="95" spans="1:12" s="84" customFormat="1" x14ac:dyDescent="0.2">
      <c r="A95" s="79" t="s">
        <v>128</v>
      </c>
      <c r="B95" s="78" t="s">
        <v>7</v>
      </c>
      <c r="C95" s="120" t="s">
        <v>98</v>
      </c>
      <c r="D95" s="124" t="s">
        <v>120</v>
      </c>
      <c r="E95" s="149" t="s">
        <v>122</v>
      </c>
      <c r="F95" s="153"/>
      <c r="G95" s="121" t="s">
        <v>129</v>
      </c>
      <c r="H95" s="80">
        <v>4000</v>
      </c>
      <c r="I95" s="81">
        <v>0</v>
      </c>
      <c r="J95" s="82">
        <f>IF(IF(H95="",0,H95)=0,0,(IF(H95&gt;0,IF(I95&gt;H95,0,H95-I95),IF(I95&gt;H95,H95-I95,0))))</f>
        <v>4000</v>
      </c>
      <c r="K95" s="117" t="str">
        <f t="shared" si="2"/>
        <v>00001040500123510244</v>
      </c>
      <c r="L95" s="83" t="str">
        <f>C95 &amp; D95 &amp;E95 &amp; F95 &amp; G95</f>
        <v>00001040500123510244</v>
      </c>
    </row>
    <row r="96" spans="1:12" x14ac:dyDescent="0.2">
      <c r="A96" s="99"/>
      <c r="B96" s="100" t="s">
        <v>7</v>
      </c>
      <c r="C96" s="101" t="s">
        <v>98</v>
      </c>
      <c r="D96" s="123" t="s">
        <v>120</v>
      </c>
      <c r="E96" s="146" t="s">
        <v>131</v>
      </c>
      <c r="F96" s="152"/>
      <c r="G96" s="128" t="s">
        <v>98</v>
      </c>
      <c r="H96" s="96">
        <v>50000</v>
      </c>
      <c r="I96" s="102">
        <v>0</v>
      </c>
      <c r="J96" s="103">
        <v>50000</v>
      </c>
      <c r="K96" s="117" t="str">
        <f t="shared" si="2"/>
        <v>00001040500223520000</v>
      </c>
      <c r="L96" s="106" t="s">
        <v>130</v>
      </c>
    </row>
    <row r="97" spans="1:12" ht="22.5" x14ac:dyDescent="0.2">
      <c r="A97" s="99" t="s">
        <v>123</v>
      </c>
      <c r="B97" s="100" t="s">
        <v>7</v>
      </c>
      <c r="C97" s="101" t="s">
        <v>98</v>
      </c>
      <c r="D97" s="123" t="s">
        <v>120</v>
      </c>
      <c r="E97" s="146" t="s">
        <v>131</v>
      </c>
      <c r="F97" s="152"/>
      <c r="G97" s="128" t="s">
        <v>7</v>
      </c>
      <c r="H97" s="96">
        <v>50000</v>
      </c>
      <c r="I97" s="102">
        <v>0</v>
      </c>
      <c r="J97" s="103">
        <v>50000</v>
      </c>
      <c r="K97" s="117" t="str">
        <f t="shared" si="2"/>
        <v>00001040500223520200</v>
      </c>
      <c r="L97" s="106" t="s">
        <v>132</v>
      </c>
    </row>
    <row r="98" spans="1:12" ht="22.5" x14ac:dyDescent="0.2">
      <c r="A98" s="99" t="s">
        <v>125</v>
      </c>
      <c r="B98" s="100" t="s">
        <v>7</v>
      </c>
      <c r="C98" s="101" t="s">
        <v>98</v>
      </c>
      <c r="D98" s="123" t="s">
        <v>120</v>
      </c>
      <c r="E98" s="146" t="s">
        <v>131</v>
      </c>
      <c r="F98" s="152"/>
      <c r="G98" s="128" t="s">
        <v>127</v>
      </c>
      <c r="H98" s="96">
        <v>50000</v>
      </c>
      <c r="I98" s="102">
        <v>0</v>
      </c>
      <c r="J98" s="103">
        <v>50000</v>
      </c>
      <c r="K98" s="117" t="str">
        <f t="shared" si="2"/>
        <v>00001040500223520240</v>
      </c>
      <c r="L98" s="106" t="s">
        <v>133</v>
      </c>
    </row>
    <row r="99" spans="1:12" s="84" customFormat="1" x14ac:dyDescent="0.2">
      <c r="A99" s="79" t="s">
        <v>128</v>
      </c>
      <c r="B99" s="78" t="s">
        <v>7</v>
      </c>
      <c r="C99" s="120" t="s">
        <v>98</v>
      </c>
      <c r="D99" s="124" t="s">
        <v>120</v>
      </c>
      <c r="E99" s="149" t="s">
        <v>131</v>
      </c>
      <c r="F99" s="153"/>
      <c r="G99" s="121" t="s">
        <v>129</v>
      </c>
      <c r="H99" s="80">
        <v>50000</v>
      </c>
      <c r="I99" s="81">
        <v>0</v>
      </c>
      <c r="J99" s="82">
        <f>IF(IF(H99="",0,H99)=0,0,(IF(H99&gt;0,IF(I99&gt;H99,0,H99-I99),IF(I99&gt;H99,H99-I99,0))))</f>
        <v>50000</v>
      </c>
      <c r="K99" s="117" t="str">
        <f t="shared" si="2"/>
        <v>00001040500223520244</v>
      </c>
      <c r="L99" s="83" t="str">
        <f>C99 &amp; D99 &amp;E99 &amp; F99 &amp; G99</f>
        <v>00001040500223520244</v>
      </c>
    </row>
    <row r="100" spans="1:12" x14ac:dyDescent="0.2">
      <c r="A100" s="99"/>
      <c r="B100" s="100" t="s">
        <v>7</v>
      </c>
      <c r="C100" s="101" t="s">
        <v>98</v>
      </c>
      <c r="D100" s="123" t="s">
        <v>120</v>
      </c>
      <c r="E100" s="146" t="s">
        <v>135</v>
      </c>
      <c r="F100" s="152"/>
      <c r="G100" s="128" t="s">
        <v>98</v>
      </c>
      <c r="H100" s="96">
        <v>15000</v>
      </c>
      <c r="I100" s="102">
        <v>0</v>
      </c>
      <c r="J100" s="103">
        <v>15000</v>
      </c>
      <c r="K100" s="117" t="str">
        <f t="shared" si="2"/>
        <v>00001040600123610000</v>
      </c>
      <c r="L100" s="106" t="s">
        <v>134</v>
      </c>
    </row>
    <row r="101" spans="1:12" ht="22.5" x14ac:dyDescent="0.2">
      <c r="A101" s="99" t="s">
        <v>123</v>
      </c>
      <c r="B101" s="100" t="s">
        <v>7</v>
      </c>
      <c r="C101" s="101" t="s">
        <v>98</v>
      </c>
      <c r="D101" s="123" t="s">
        <v>120</v>
      </c>
      <c r="E101" s="146" t="s">
        <v>135</v>
      </c>
      <c r="F101" s="152"/>
      <c r="G101" s="128" t="s">
        <v>7</v>
      </c>
      <c r="H101" s="96">
        <v>15000</v>
      </c>
      <c r="I101" s="102">
        <v>0</v>
      </c>
      <c r="J101" s="103">
        <v>15000</v>
      </c>
      <c r="K101" s="117" t="str">
        <f t="shared" si="2"/>
        <v>00001040600123610200</v>
      </c>
      <c r="L101" s="106" t="s">
        <v>136</v>
      </c>
    </row>
    <row r="102" spans="1:12" ht="22.5" x14ac:dyDescent="0.2">
      <c r="A102" s="99" t="s">
        <v>125</v>
      </c>
      <c r="B102" s="100" t="s">
        <v>7</v>
      </c>
      <c r="C102" s="101" t="s">
        <v>98</v>
      </c>
      <c r="D102" s="123" t="s">
        <v>120</v>
      </c>
      <c r="E102" s="146" t="s">
        <v>135</v>
      </c>
      <c r="F102" s="152"/>
      <c r="G102" s="128" t="s">
        <v>127</v>
      </c>
      <c r="H102" s="96">
        <v>15000</v>
      </c>
      <c r="I102" s="102">
        <v>0</v>
      </c>
      <c r="J102" s="103">
        <v>15000</v>
      </c>
      <c r="K102" s="117" t="str">
        <f t="shared" si="2"/>
        <v>00001040600123610240</v>
      </c>
      <c r="L102" s="106" t="s">
        <v>137</v>
      </c>
    </row>
    <row r="103" spans="1:12" s="84" customFormat="1" ht="22.5" x14ac:dyDescent="0.2">
      <c r="A103" s="79" t="s">
        <v>138</v>
      </c>
      <c r="B103" s="78" t="s">
        <v>7</v>
      </c>
      <c r="C103" s="120" t="s">
        <v>98</v>
      </c>
      <c r="D103" s="124" t="s">
        <v>120</v>
      </c>
      <c r="E103" s="149" t="s">
        <v>135</v>
      </c>
      <c r="F103" s="153"/>
      <c r="G103" s="121" t="s">
        <v>139</v>
      </c>
      <c r="H103" s="80">
        <v>15000</v>
      </c>
      <c r="I103" s="81">
        <v>0</v>
      </c>
      <c r="J103" s="82">
        <f>IF(IF(H103="",0,H103)=0,0,(IF(H103&gt;0,IF(I103&gt;H103,0,H103-I103),IF(I103&gt;H103,H103-I103,0))))</f>
        <v>15000</v>
      </c>
      <c r="K103" s="117" t="str">
        <f t="shared" si="2"/>
        <v>00001040600123610242</v>
      </c>
      <c r="L103" s="83" t="str">
        <f>C103 &amp; D103 &amp;E103 &amp; F103 &amp; G103</f>
        <v>00001040600123610242</v>
      </c>
    </row>
    <row r="104" spans="1:12" x14ac:dyDescent="0.2">
      <c r="A104" s="99"/>
      <c r="B104" s="100" t="s">
        <v>7</v>
      </c>
      <c r="C104" s="101" t="s">
        <v>98</v>
      </c>
      <c r="D104" s="123" t="s">
        <v>120</v>
      </c>
      <c r="E104" s="146" t="s">
        <v>141</v>
      </c>
      <c r="F104" s="152"/>
      <c r="G104" s="128" t="s">
        <v>98</v>
      </c>
      <c r="H104" s="96">
        <v>164000</v>
      </c>
      <c r="I104" s="102">
        <v>104317.8</v>
      </c>
      <c r="J104" s="103">
        <v>59682.2</v>
      </c>
      <c r="K104" s="117" t="str">
        <f t="shared" si="2"/>
        <v>00001040600223620000</v>
      </c>
      <c r="L104" s="106" t="s">
        <v>140</v>
      </c>
    </row>
    <row r="105" spans="1:12" ht="22.5" x14ac:dyDescent="0.2">
      <c r="A105" s="99" t="s">
        <v>123</v>
      </c>
      <c r="B105" s="100" t="s">
        <v>7</v>
      </c>
      <c r="C105" s="101" t="s">
        <v>98</v>
      </c>
      <c r="D105" s="123" t="s">
        <v>120</v>
      </c>
      <c r="E105" s="146" t="s">
        <v>141</v>
      </c>
      <c r="F105" s="152"/>
      <c r="G105" s="128" t="s">
        <v>7</v>
      </c>
      <c r="H105" s="96">
        <v>164000</v>
      </c>
      <c r="I105" s="102">
        <v>104317.8</v>
      </c>
      <c r="J105" s="103">
        <v>59682.2</v>
      </c>
      <c r="K105" s="117" t="str">
        <f t="shared" si="2"/>
        <v>00001040600223620200</v>
      </c>
      <c r="L105" s="106" t="s">
        <v>142</v>
      </c>
    </row>
    <row r="106" spans="1:12" ht="22.5" x14ac:dyDescent="0.2">
      <c r="A106" s="99" t="s">
        <v>125</v>
      </c>
      <c r="B106" s="100" t="s">
        <v>7</v>
      </c>
      <c r="C106" s="101" t="s">
        <v>98</v>
      </c>
      <c r="D106" s="123" t="s">
        <v>120</v>
      </c>
      <c r="E106" s="146" t="s">
        <v>141</v>
      </c>
      <c r="F106" s="152"/>
      <c r="G106" s="128" t="s">
        <v>127</v>
      </c>
      <c r="H106" s="96">
        <v>164000</v>
      </c>
      <c r="I106" s="102">
        <v>104317.8</v>
      </c>
      <c r="J106" s="103">
        <v>59682.2</v>
      </c>
      <c r="K106" s="117" t="str">
        <f t="shared" si="2"/>
        <v>00001040600223620240</v>
      </c>
      <c r="L106" s="106" t="s">
        <v>143</v>
      </c>
    </row>
    <row r="107" spans="1:12" s="84" customFormat="1" ht="22.5" x14ac:dyDescent="0.2">
      <c r="A107" s="79" t="s">
        <v>138</v>
      </c>
      <c r="B107" s="78" t="s">
        <v>7</v>
      </c>
      <c r="C107" s="120" t="s">
        <v>98</v>
      </c>
      <c r="D107" s="124" t="s">
        <v>120</v>
      </c>
      <c r="E107" s="149" t="s">
        <v>141</v>
      </c>
      <c r="F107" s="153"/>
      <c r="G107" s="121" t="s">
        <v>139</v>
      </c>
      <c r="H107" s="80">
        <v>164000</v>
      </c>
      <c r="I107" s="81">
        <v>104317.8</v>
      </c>
      <c r="J107" s="82">
        <f>IF(IF(H107="",0,H107)=0,0,(IF(H107&gt;0,IF(I107&gt;H107,0,H107-I107),IF(I107&gt;H107,H107-I107,0))))</f>
        <v>59682.2</v>
      </c>
      <c r="K107" s="117" t="str">
        <f t="shared" si="2"/>
        <v>00001040600223620242</v>
      </c>
      <c r="L107" s="83" t="str">
        <f>C107 &amp; D107 &amp;E107 &amp; F107 &amp; G107</f>
        <v>00001040600223620242</v>
      </c>
    </row>
    <row r="108" spans="1:12" x14ac:dyDescent="0.2">
      <c r="A108" s="99"/>
      <c r="B108" s="100" t="s">
        <v>7</v>
      </c>
      <c r="C108" s="101" t="s">
        <v>98</v>
      </c>
      <c r="D108" s="123" t="s">
        <v>120</v>
      </c>
      <c r="E108" s="146" t="s">
        <v>145</v>
      </c>
      <c r="F108" s="152"/>
      <c r="G108" s="128" t="s">
        <v>98</v>
      </c>
      <c r="H108" s="96">
        <v>30000</v>
      </c>
      <c r="I108" s="102">
        <v>1009</v>
      </c>
      <c r="J108" s="103">
        <v>28991</v>
      </c>
      <c r="K108" s="117" t="str">
        <f t="shared" si="2"/>
        <v>00001040600323630000</v>
      </c>
      <c r="L108" s="106" t="s">
        <v>144</v>
      </c>
    </row>
    <row r="109" spans="1:12" ht="22.5" x14ac:dyDescent="0.2">
      <c r="A109" s="99" t="s">
        <v>123</v>
      </c>
      <c r="B109" s="100" t="s">
        <v>7</v>
      </c>
      <c r="C109" s="101" t="s">
        <v>98</v>
      </c>
      <c r="D109" s="123" t="s">
        <v>120</v>
      </c>
      <c r="E109" s="146" t="s">
        <v>145</v>
      </c>
      <c r="F109" s="152"/>
      <c r="G109" s="128" t="s">
        <v>7</v>
      </c>
      <c r="H109" s="96">
        <v>30000</v>
      </c>
      <c r="I109" s="102">
        <v>1009</v>
      </c>
      <c r="J109" s="103">
        <v>28991</v>
      </c>
      <c r="K109" s="117" t="str">
        <f t="shared" si="2"/>
        <v>00001040600323630200</v>
      </c>
      <c r="L109" s="106" t="s">
        <v>146</v>
      </c>
    </row>
    <row r="110" spans="1:12" ht="22.5" x14ac:dyDescent="0.2">
      <c r="A110" s="99" t="s">
        <v>125</v>
      </c>
      <c r="B110" s="100" t="s">
        <v>7</v>
      </c>
      <c r="C110" s="101" t="s">
        <v>98</v>
      </c>
      <c r="D110" s="123" t="s">
        <v>120</v>
      </c>
      <c r="E110" s="146" t="s">
        <v>145</v>
      </c>
      <c r="F110" s="152"/>
      <c r="G110" s="128" t="s">
        <v>127</v>
      </c>
      <c r="H110" s="96">
        <v>30000</v>
      </c>
      <c r="I110" s="102">
        <v>1009</v>
      </c>
      <c r="J110" s="103">
        <v>28991</v>
      </c>
      <c r="K110" s="117" t="str">
        <f t="shared" si="2"/>
        <v>00001040600323630240</v>
      </c>
      <c r="L110" s="106" t="s">
        <v>147</v>
      </c>
    </row>
    <row r="111" spans="1:12" s="84" customFormat="1" ht="22.5" x14ac:dyDescent="0.2">
      <c r="A111" s="79" t="s">
        <v>138</v>
      </c>
      <c r="B111" s="78" t="s">
        <v>7</v>
      </c>
      <c r="C111" s="120" t="s">
        <v>98</v>
      </c>
      <c r="D111" s="124" t="s">
        <v>120</v>
      </c>
      <c r="E111" s="149" t="s">
        <v>145</v>
      </c>
      <c r="F111" s="153"/>
      <c r="G111" s="121" t="s">
        <v>139</v>
      </c>
      <c r="H111" s="80">
        <v>30000</v>
      </c>
      <c r="I111" s="81">
        <v>1009</v>
      </c>
      <c r="J111" s="82">
        <f>IF(IF(H111="",0,H111)=0,0,(IF(H111&gt;0,IF(I111&gt;H111,0,H111-I111),IF(I111&gt;H111,H111-I111,0))))</f>
        <v>28991</v>
      </c>
      <c r="K111" s="117" t="str">
        <f t="shared" si="2"/>
        <v>00001040600323630242</v>
      </c>
      <c r="L111" s="83" t="str">
        <f>C111 &amp; D111 &amp;E111 &amp; F111 &amp; G111</f>
        <v>00001040600323630242</v>
      </c>
    </row>
    <row r="112" spans="1:12" x14ac:dyDescent="0.2">
      <c r="A112" s="99"/>
      <c r="B112" s="100" t="s">
        <v>7</v>
      </c>
      <c r="C112" s="101" t="s">
        <v>98</v>
      </c>
      <c r="D112" s="123" t="s">
        <v>120</v>
      </c>
      <c r="E112" s="146" t="s">
        <v>149</v>
      </c>
      <c r="F112" s="152"/>
      <c r="G112" s="128" t="s">
        <v>98</v>
      </c>
      <c r="H112" s="96">
        <v>4000</v>
      </c>
      <c r="I112" s="102">
        <v>4870</v>
      </c>
      <c r="J112" s="103">
        <v>0</v>
      </c>
      <c r="K112" s="117" t="str">
        <f t="shared" si="2"/>
        <v>00001040900023250000</v>
      </c>
      <c r="L112" s="106" t="s">
        <v>148</v>
      </c>
    </row>
    <row r="113" spans="1:12" ht="22.5" x14ac:dyDescent="0.2">
      <c r="A113" s="99" t="s">
        <v>123</v>
      </c>
      <c r="B113" s="100" t="s">
        <v>7</v>
      </c>
      <c r="C113" s="101" t="s">
        <v>98</v>
      </c>
      <c r="D113" s="123" t="s">
        <v>120</v>
      </c>
      <c r="E113" s="146" t="s">
        <v>149</v>
      </c>
      <c r="F113" s="152"/>
      <c r="G113" s="128" t="s">
        <v>7</v>
      </c>
      <c r="H113" s="96">
        <v>4000</v>
      </c>
      <c r="I113" s="102">
        <v>4870</v>
      </c>
      <c r="J113" s="103">
        <v>0</v>
      </c>
      <c r="K113" s="117" t="str">
        <f t="shared" si="2"/>
        <v>00001040900023250200</v>
      </c>
      <c r="L113" s="106" t="s">
        <v>150</v>
      </c>
    </row>
    <row r="114" spans="1:12" ht="22.5" x14ac:dyDescent="0.2">
      <c r="A114" s="99" t="s">
        <v>125</v>
      </c>
      <c r="B114" s="100" t="s">
        <v>7</v>
      </c>
      <c r="C114" s="101" t="s">
        <v>98</v>
      </c>
      <c r="D114" s="123" t="s">
        <v>120</v>
      </c>
      <c r="E114" s="146" t="s">
        <v>149</v>
      </c>
      <c r="F114" s="152"/>
      <c r="G114" s="128" t="s">
        <v>127</v>
      </c>
      <c r="H114" s="96">
        <v>4000</v>
      </c>
      <c r="I114" s="102">
        <v>4870</v>
      </c>
      <c r="J114" s="103">
        <v>0</v>
      </c>
      <c r="K114" s="117" t="str">
        <f t="shared" si="2"/>
        <v>00001040900023250240</v>
      </c>
      <c r="L114" s="106" t="s">
        <v>151</v>
      </c>
    </row>
    <row r="115" spans="1:12" s="84" customFormat="1" x14ac:dyDescent="0.2">
      <c r="A115" s="79" t="s">
        <v>128</v>
      </c>
      <c r="B115" s="78" t="s">
        <v>7</v>
      </c>
      <c r="C115" s="120" t="s">
        <v>98</v>
      </c>
      <c r="D115" s="124" t="s">
        <v>120</v>
      </c>
      <c r="E115" s="149" t="s">
        <v>149</v>
      </c>
      <c r="F115" s="153"/>
      <c r="G115" s="121" t="s">
        <v>129</v>
      </c>
      <c r="H115" s="80">
        <v>4000</v>
      </c>
      <c r="I115" s="81">
        <v>4870</v>
      </c>
      <c r="J115" s="82">
        <f>IF(IF(H115="",0,H115)=0,0,(IF(H115&gt;0,IF(I115&gt;H115,0,H115-I115),IF(I115&gt;H115,H115-I115,0))))</f>
        <v>0</v>
      </c>
      <c r="K115" s="117" t="str">
        <f t="shared" si="2"/>
        <v>00001040900023250244</v>
      </c>
      <c r="L115" s="83" t="str">
        <f>C115 &amp; D115 &amp;E115 &amp; F115 &amp; G115</f>
        <v>00001040900023250244</v>
      </c>
    </row>
    <row r="116" spans="1:12" x14ac:dyDescent="0.2">
      <c r="A116" s="99"/>
      <c r="B116" s="100" t="s">
        <v>7</v>
      </c>
      <c r="C116" s="101" t="s">
        <v>98</v>
      </c>
      <c r="D116" s="123" t="s">
        <v>120</v>
      </c>
      <c r="E116" s="146" t="s">
        <v>153</v>
      </c>
      <c r="F116" s="152"/>
      <c r="G116" s="128" t="s">
        <v>98</v>
      </c>
      <c r="H116" s="96">
        <v>11000</v>
      </c>
      <c r="I116" s="102">
        <v>0</v>
      </c>
      <c r="J116" s="103">
        <v>11000</v>
      </c>
      <c r="K116" s="117" t="str">
        <f t="shared" si="2"/>
        <v>00001040900023260000</v>
      </c>
      <c r="L116" s="106" t="s">
        <v>152</v>
      </c>
    </row>
    <row r="117" spans="1:12" ht="22.5" x14ac:dyDescent="0.2">
      <c r="A117" s="99" t="s">
        <v>123</v>
      </c>
      <c r="B117" s="100" t="s">
        <v>7</v>
      </c>
      <c r="C117" s="101" t="s">
        <v>98</v>
      </c>
      <c r="D117" s="123" t="s">
        <v>120</v>
      </c>
      <c r="E117" s="146" t="s">
        <v>153</v>
      </c>
      <c r="F117" s="152"/>
      <c r="G117" s="128" t="s">
        <v>7</v>
      </c>
      <c r="H117" s="96">
        <v>11000</v>
      </c>
      <c r="I117" s="102">
        <v>0</v>
      </c>
      <c r="J117" s="103">
        <v>11000</v>
      </c>
      <c r="K117" s="117" t="str">
        <f t="shared" si="2"/>
        <v>00001040900023260200</v>
      </c>
      <c r="L117" s="106" t="s">
        <v>154</v>
      </c>
    </row>
    <row r="118" spans="1:12" ht="22.5" x14ac:dyDescent="0.2">
      <c r="A118" s="99" t="s">
        <v>125</v>
      </c>
      <c r="B118" s="100" t="s">
        <v>7</v>
      </c>
      <c r="C118" s="101" t="s">
        <v>98</v>
      </c>
      <c r="D118" s="123" t="s">
        <v>120</v>
      </c>
      <c r="E118" s="146" t="s">
        <v>153</v>
      </c>
      <c r="F118" s="152"/>
      <c r="G118" s="128" t="s">
        <v>127</v>
      </c>
      <c r="H118" s="96">
        <v>11000</v>
      </c>
      <c r="I118" s="102">
        <v>0</v>
      </c>
      <c r="J118" s="103">
        <v>11000</v>
      </c>
      <c r="K118" s="117" t="str">
        <f t="shared" si="2"/>
        <v>00001040900023260240</v>
      </c>
      <c r="L118" s="106" t="s">
        <v>155</v>
      </c>
    </row>
    <row r="119" spans="1:12" s="84" customFormat="1" x14ac:dyDescent="0.2">
      <c r="A119" s="79" t="s">
        <v>128</v>
      </c>
      <c r="B119" s="78" t="s">
        <v>7</v>
      </c>
      <c r="C119" s="120" t="s">
        <v>98</v>
      </c>
      <c r="D119" s="124" t="s">
        <v>120</v>
      </c>
      <c r="E119" s="149" t="s">
        <v>153</v>
      </c>
      <c r="F119" s="153"/>
      <c r="G119" s="121" t="s">
        <v>129</v>
      </c>
      <c r="H119" s="80">
        <v>11000</v>
      </c>
      <c r="I119" s="81">
        <v>0</v>
      </c>
      <c r="J119" s="82">
        <f>IF(IF(H119="",0,H119)=0,0,(IF(H119&gt;0,IF(I119&gt;H119,0,H119-I119),IF(I119&gt;H119,H119-I119,0))))</f>
        <v>11000</v>
      </c>
      <c r="K119" s="117" t="str">
        <f t="shared" si="2"/>
        <v>00001040900023260244</v>
      </c>
      <c r="L119" s="83" t="str">
        <f>C119 &amp; D119 &amp;E119 &amp; F119 &amp; G119</f>
        <v>00001040900023260244</v>
      </c>
    </row>
    <row r="120" spans="1:12" x14ac:dyDescent="0.2">
      <c r="A120" s="99"/>
      <c r="B120" s="100" t="s">
        <v>7</v>
      </c>
      <c r="C120" s="101" t="s">
        <v>98</v>
      </c>
      <c r="D120" s="123" t="s">
        <v>120</v>
      </c>
      <c r="E120" s="146" t="s">
        <v>157</v>
      </c>
      <c r="F120" s="152"/>
      <c r="G120" s="128" t="s">
        <v>98</v>
      </c>
      <c r="H120" s="96">
        <v>500</v>
      </c>
      <c r="I120" s="102">
        <v>0</v>
      </c>
      <c r="J120" s="103">
        <v>500</v>
      </c>
      <c r="K120" s="117" t="str">
        <f t="shared" si="2"/>
        <v>00001040900023270000</v>
      </c>
      <c r="L120" s="106" t="s">
        <v>156</v>
      </c>
    </row>
    <row r="121" spans="1:12" ht="22.5" x14ac:dyDescent="0.2">
      <c r="A121" s="99" t="s">
        <v>123</v>
      </c>
      <c r="B121" s="100" t="s">
        <v>7</v>
      </c>
      <c r="C121" s="101" t="s">
        <v>98</v>
      </c>
      <c r="D121" s="123" t="s">
        <v>120</v>
      </c>
      <c r="E121" s="146" t="s">
        <v>157</v>
      </c>
      <c r="F121" s="152"/>
      <c r="G121" s="128" t="s">
        <v>7</v>
      </c>
      <c r="H121" s="96">
        <v>500</v>
      </c>
      <c r="I121" s="102">
        <v>0</v>
      </c>
      <c r="J121" s="103">
        <v>500</v>
      </c>
      <c r="K121" s="117" t="str">
        <f t="shared" si="2"/>
        <v>00001040900023270200</v>
      </c>
      <c r="L121" s="106" t="s">
        <v>158</v>
      </c>
    </row>
    <row r="122" spans="1:12" ht="22.5" x14ac:dyDescent="0.2">
      <c r="A122" s="99" t="s">
        <v>125</v>
      </c>
      <c r="B122" s="100" t="s">
        <v>7</v>
      </c>
      <c r="C122" s="101" t="s">
        <v>98</v>
      </c>
      <c r="D122" s="123" t="s">
        <v>120</v>
      </c>
      <c r="E122" s="146" t="s">
        <v>157</v>
      </c>
      <c r="F122" s="152"/>
      <c r="G122" s="128" t="s">
        <v>127</v>
      </c>
      <c r="H122" s="96">
        <v>500</v>
      </c>
      <c r="I122" s="102">
        <v>0</v>
      </c>
      <c r="J122" s="103">
        <v>500</v>
      </c>
      <c r="K122" s="117" t="str">
        <f t="shared" si="2"/>
        <v>00001040900023270240</v>
      </c>
      <c r="L122" s="106" t="s">
        <v>159</v>
      </c>
    </row>
    <row r="123" spans="1:12" s="84" customFormat="1" x14ac:dyDescent="0.2">
      <c r="A123" s="79" t="s">
        <v>128</v>
      </c>
      <c r="B123" s="78" t="s">
        <v>7</v>
      </c>
      <c r="C123" s="120" t="s">
        <v>98</v>
      </c>
      <c r="D123" s="124" t="s">
        <v>120</v>
      </c>
      <c r="E123" s="149" t="s">
        <v>157</v>
      </c>
      <c r="F123" s="153"/>
      <c r="G123" s="121" t="s">
        <v>129</v>
      </c>
      <c r="H123" s="80">
        <v>500</v>
      </c>
      <c r="I123" s="81">
        <v>0</v>
      </c>
      <c r="J123" s="82">
        <f>IF(IF(H123="",0,H123)=0,0,(IF(H123&gt;0,IF(I123&gt;H123,0,H123-I123),IF(I123&gt;H123,H123-I123,0))))</f>
        <v>500</v>
      </c>
      <c r="K123" s="117" t="str">
        <f t="shared" si="2"/>
        <v>00001040900023270244</v>
      </c>
      <c r="L123" s="83" t="str">
        <f>C123 &amp; D123 &amp;E123 &amp; F123 &amp; G123</f>
        <v>00001040900023270244</v>
      </c>
    </row>
    <row r="124" spans="1:12" x14ac:dyDescent="0.2">
      <c r="A124" s="99"/>
      <c r="B124" s="100" t="s">
        <v>7</v>
      </c>
      <c r="C124" s="101" t="s">
        <v>98</v>
      </c>
      <c r="D124" s="123" t="s">
        <v>120</v>
      </c>
      <c r="E124" s="146" t="s">
        <v>161</v>
      </c>
      <c r="F124" s="152"/>
      <c r="G124" s="128" t="s">
        <v>98</v>
      </c>
      <c r="H124" s="96">
        <v>3354508</v>
      </c>
      <c r="I124" s="102">
        <v>579935.38</v>
      </c>
      <c r="J124" s="103">
        <v>2774572.62</v>
      </c>
      <c r="K124" s="117" t="str">
        <f t="shared" si="2"/>
        <v>00001049120001000000</v>
      </c>
      <c r="L124" s="106" t="s">
        <v>160</v>
      </c>
    </row>
    <row r="125" spans="1:12" ht="56.25" x14ac:dyDescent="0.2">
      <c r="A125" s="99" t="s">
        <v>107</v>
      </c>
      <c r="B125" s="100" t="s">
        <v>7</v>
      </c>
      <c r="C125" s="101" t="s">
        <v>98</v>
      </c>
      <c r="D125" s="123" t="s">
        <v>120</v>
      </c>
      <c r="E125" s="146" t="s">
        <v>161</v>
      </c>
      <c r="F125" s="152"/>
      <c r="G125" s="128" t="s">
        <v>72</v>
      </c>
      <c r="H125" s="96">
        <v>2795650</v>
      </c>
      <c r="I125" s="102">
        <v>512218</v>
      </c>
      <c r="J125" s="103">
        <v>2283432</v>
      </c>
      <c r="K125" s="117" t="str">
        <f t="shared" si="2"/>
        <v>00001049120001000100</v>
      </c>
      <c r="L125" s="106" t="s">
        <v>162</v>
      </c>
    </row>
    <row r="126" spans="1:12" ht="22.5" x14ac:dyDescent="0.2">
      <c r="A126" s="99" t="s">
        <v>109</v>
      </c>
      <c r="B126" s="100" t="s">
        <v>7</v>
      </c>
      <c r="C126" s="101" t="s">
        <v>98</v>
      </c>
      <c r="D126" s="123" t="s">
        <v>120</v>
      </c>
      <c r="E126" s="146" t="s">
        <v>161</v>
      </c>
      <c r="F126" s="152"/>
      <c r="G126" s="128" t="s">
        <v>111</v>
      </c>
      <c r="H126" s="96">
        <v>2795650</v>
      </c>
      <c r="I126" s="102">
        <v>512218</v>
      </c>
      <c r="J126" s="103">
        <v>2283432</v>
      </c>
      <c r="K126" s="117" t="str">
        <f t="shared" si="2"/>
        <v>00001049120001000120</v>
      </c>
      <c r="L126" s="106" t="s">
        <v>163</v>
      </c>
    </row>
    <row r="127" spans="1:12" s="84" customFormat="1" ht="22.5" x14ac:dyDescent="0.2">
      <c r="A127" s="79" t="s">
        <v>112</v>
      </c>
      <c r="B127" s="78" t="s">
        <v>7</v>
      </c>
      <c r="C127" s="120" t="s">
        <v>98</v>
      </c>
      <c r="D127" s="124" t="s">
        <v>120</v>
      </c>
      <c r="E127" s="149" t="s">
        <v>161</v>
      </c>
      <c r="F127" s="153"/>
      <c r="G127" s="121" t="s">
        <v>113</v>
      </c>
      <c r="H127" s="80">
        <v>2007400</v>
      </c>
      <c r="I127" s="81">
        <v>405799.21</v>
      </c>
      <c r="J127" s="82">
        <f>IF(IF(H127="",0,H127)=0,0,(IF(H127&gt;0,IF(I127&gt;H127,0,H127-I127),IF(I127&gt;H127,H127-I127,0))))</f>
        <v>1601600.79</v>
      </c>
      <c r="K127" s="117" t="str">
        <f t="shared" si="2"/>
        <v>00001049120001000121</v>
      </c>
      <c r="L127" s="83" t="str">
        <f>C127 &amp; D127 &amp;E127 &amp; F127 &amp; G127</f>
        <v>00001049120001000121</v>
      </c>
    </row>
    <row r="128" spans="1:12" s="84" customFormat="1" ht="33.75" x14ac:dyDescent="0.2">
      <c r="A128" s="79" t="s">
        <v>114</v>
      </c>
      <c r="B128" s="78" t="s">
        <v>7</v>
      </c>
      <c r="C128" s="120" t="s">
        <v>98</v>
      </c>
      <c r="D128" s="124" t="s">
        <v>120</v>
      </c>
      <c r="E128" s="149" t="s">
        <v>161</v>
      </c>
      <c r="F128" s="153"/>
      <c r="G128" s="121" t="s">
        <v>115</v>
      </c>
      <c r="H128" s="80">
        <v>182000</v>
      </c>
      <c r="I128" s="81">
        <v>725</v>
      </c>
      <c r="J128" s="82">
        <f>IF(IF(H128="",0,H128)=0,0,(IF(H128&gt;0,IF(I128&gt;H128,0,H128-I128),IF(I128&gt;H128,H128-I128,0))))</f>
        <v>181275</v>
      </c>
      <c r="K128" s="117" t="str">
        <f t="shared" si="2"/>
        <v>00001049120001000122</v>
      </c>
      <c r="L128" s="83" t="str">
        <f>C128 &amp; D128 &amp;E128 &amp; F128 &amp; G128</f>
        <v>00001049120001000122</v>
      </c>
    </row>
    <row r="129" spans="1:12" s="84" customFormat="1" ht="33.75" x14ac:dyDescent="0.2">
      <c r="A129" s="79" t="s">
        <v>116</v>
      </c>
      <c r="B129" s="78" t="s">
        <v>7</v>
      </c>
      <c r="C129" s="120" t="s">
        <v>98</v>
      </c>
      <c r="D129" s="124" t="s">
        <v>120</v>
      </c>
      <c r="E129" s="149" t="s">
        <v>161</v>
      </c>
      <c r="F129" s="153"/>
      <c r="G129" s="121" t="s">
        <v>117</v>
      </c>
      <c r="H129" s="80">
        <v>606250</v>
      </c>
      <c r="I129" s="81">
        <v>105693.79</v>
      </c>
      <c r="J129" s="82">
        <f>IF(IF(H129="",0,H129)=0,0,(IF(H129&gt;0,IF(I129&gt;H129,0,H129-I129),IF(I129&gt;H129,H129-I129,0))))</f>
        <v>500556.21</v>
      </c>
      <c r="K129" s="117" t="str">
        <f t="shared" si="2"/>
        <v>00001049120001000129</v>
      </c>
      <c r="L129" s="83" t="str">
        <f>C129 &amp; D129 &amp;E129 &amp; F129 &amp; G129</f>
        <v>00001049120001000129</v>
      </c>
    </row>
    <row r="130" spans="1:12" ht="22.5" x14ac:dyDescent="0.2">
      <c r="A130" s="99" t="s">
        <v>123</v>
      </c>
      <c r="B130" s="100" t="s">
        <v>7</v>
      </c>
      <c r="C130" s="101" t="s">
        <v>98</v>
      </c>
      <c r="D130" s="123" t="s">
        <v>120</v>
      </c>
      <c r="E130" s="146" t="s">
        <v>161</v>
      </c>
      <c r="F130" s="152"/>
      <c r="G130" s="128" t="s">
        <v>7</v>
      </c>
      <c r="H130" s="96">
        <v>520409</v>
      </c>
      <c r="I130" s="102">
        <v>62383.34</v>
      </c>
      <c r="J130" s="103">
        <v>458025.66</v>
      </c>
      <c r="K130" s="117" t="str">
        <f t="shared" si="2"/>
        <v>00001049120001000200</v>
      </c>
      <c r="L130" s="106" t="s">
        <v>164</v>
      </c>
    </row>
    <row r="131" spans="1:12" ht="22.5" x14ac:dyDescent="0.2">
      <c r="A131" s="99" t="s">
        <v>125</v>
      </c>
      <c r="B131" s="100" t="s">
        <v>7</v>
      </c>
      <c r="C131" s="101" t="s">
        <v>98</v>
      </c>
      <c r="D131" s="123" t="s">
        <v>120</v>
      </c>
      <c r="E131" s="146" t="s">
        <v>161</v>
      </c>
      <c r="F131" s="152"/>
      <c r="G131" s="128" t="s">
        <v>127</v>
      </c>
      <c r="H131" s="96">
        <v>520409</v>
      </c>
      <c r="I131" s="102">
        <v>62383.34</v>
      </c>
      <c r="J131" s="103">
        <v>458025.66</v>
      </c>
      <c r="K131" s="117" t="str">
        <f t="shared" si="2"/>
        <v>00001049120001000240</v>
      </c>
      <c r="L131" s="106" t="s">
        <v>165</v>
      </c>
    </row>
    <row r="132" spans="1:12" s="84" customFormat="1" ht="22.5" x14ac:dyDescent="0.2">
      <c r="A132" s="79" t="s">
        <v>138</v>
      </c>
      <c r="B132" s="78" t="s">
        <v>7</v>
      </c>
      <c r="C132" s="120" t="s">
        <v>98</v>
      </c>
      <c r="D132" s="124" t="s">
        <v>120</v>
      </c>
      <c r="E132" s="149" t="s">
        <v>161</v>
      </c>
      <c r="F132" s="153"/>
      <c r="G132" s="121" t="s">
        <v>139</v>
      </c>
      <c r="H132" s="80">
        <v>34000</v>
      </c>
      <c r="I132" s="81">
        <v>2614.7800000000002</v>
      </c>
      <c r="J132" s="82">
        <f>IF(IF(H132="",0,H132)=0,0,(IF(H132&gt;0,IF(I132&gt;H132,0,H132-I132),IF(I132&gt;H132,H132-I132,0))))</f>
        <v>31385.22</v>
      </c>
      <c r="K132" s="117" t="str">
        <f t="shared" si="2"/>
        <v>00001049120001000242</v>
      </c>
      <c r="L132" s="83" t="str">
        <f>C132 &amp; D132 &amp;E132 &amp; F132 &amp; G132</f>
        <v>00001049120001000242</v>
      </c>
    </row>
    <row r="133" spans="1:12" s="84" customFormat="1" x14ac:dyDescent="0.2">
      <c r="A133" s="79" t="s">
        <v>128</v>
      </c>
      <c r="B133" s="78" t="s">
        <v>7</v>
      </c>
      <c r="C133" s="120" t="s">
        <v>98</v>
      </c>
      <c r="D133" s="124" t="s">
        <v>120</v>
      </c>
      <c r="E133" s="149" t="s">
        <v>161</v>
      </c>
      <c r="F133" s="153"/>
      <c r="G133" s="121" t="s">
        <v>129</v>
      </c>
      <c r="H133" s="80">
        <v>486409</v>
      </c>
      <c r="I133" s="81">
        <v>59768.56</v>
      </c>
      <c r="J133" s="82">
        <f>IF(IF(H133="",0,H133)=0,0,(IF(H133&gt;0,IF(I133&gt;H133,0,H133-I133),IF(I133&gt;H133,H133-I133,0))))</f>
        <v>426640.44</v>
      </c>
      <c r="K133" s="117" t="str">
        <f t="shared" si="2"/>
        <v>00001049120001000244</v>
      </c>
      <c r="L133" s="83" t="str">
        <f>C133 &amp; D133 &amp;E133 &amp; F133 &amp; G133</f>
        <v>00001049120001000244</v>
      </c>
    </row>
    <row r="134" spans="1:12" x14ac:dyDescent="0.2">
      <c r="A134" s="99" t="s">
        <v>166</v>
      </c>
      <c r="B134" s="100" t="s">
        <v>7</v>
      </c>
      <c r="C134" s="101" t="s">
        <v>98</v>
      </c>
      <c r="D134" s="123" t="s">
        <v>120</v>
      </c>
      <c r="E134" s="146" t="s">
        <v>161</v>
      </c>
      <c r="F134" s="152"/>
      <c r="G134" s="128" t="s">
        <v>168</v>
      </c>
      <c r="H134" s="96">
        <v>38449</v>
      </c>
      <c r="I134" s="102">
        <v>5334.04</v>
      </c>
      <c r="J134" s="103">
        <v>33114.959999999999</v>
      </c>
      <c r="K134" s="117" t="str">
        <f t="shared" si="2"/>
        <v>00001049120001000800</v>
      </c>
      <c r="L134" s="106" t="s">
        <v>167</v>
      </c>
    </row>
    <row r="135" spans="1:12" x14ac:dyDescent="0.2">
      <c r="A135" s="99" t="s">
        <v>169</v>
      </c>
      <c r="B135" s="100" t="s">
        <v>7</v>
      </c>
      <c r="C135" s="101" t="s">
        <v>98</v>
      </c>
      <c r="D135" s="123" t="s">
        <v>120</v>
      </c>
      <c r="E135" s="146" t="s">
        <v>161</v>
      </c>
      <c r="F135" s="152"/>
      <c r="G135" s="128" t="s">
        <v>171</v>
      </c>
      <c r="H135" s="96">
        <v>38449</v>
      </c>
      <c r="I135" s="102">
        <v>5334.04</v>
      </c>
      <c r="J135" s="103">
        <v>33114.959999999999</v>
      </c>
      <c r="K135" s="117" t="str">
        <f t="shared" si="2"/>
        <v>00001049120001000850</v>
      </c>
      <c r="L135" s="106" t="s">
        <v>170</v>
      </c>
    </row>
    <row r="136" spans="1:12" s="84" customFormat="1" ht="22.5" x14ac:dyDescent="0.2">
      <c r="A136" s="79" t="s">
        <v>172</v>
      </c>
      <c r="B136" s="78" t="s">
        <v>7</v>
      </c>
      <c r="C136" s="120" t="s">
        <v>98</v>
      </c>
      <c r="D136" s="124" t="s">
        <v>120</v>
      </c>
      <c r="E136" s="149" t="s">
        <v>161</v>
      </c>
      <c r="F136" s="153"/>
      <c r="G136" s="121" t="s">
        <v>173</v>
      </c>
      <c r="H136" s="80">
        <v>10000</v>
      </c>
      <c r="I136" s="81">
        <v>0</v>
      </c>
      <c r="J136" s="82">
        <f>IF(IF(H136="",0,H136)=0,0,(IF(H136&gt;0,IF(I136&gt;H136,0,H136-I136),IF(I136&gt;H136,H136-I136,0))))</f>
        <v>10000</v>
      </c>
      <c r="K136" s="117" t="str">
        <f t="shared" si="2"/>
        <v>00001049120001000851</v>
      </c>
      <c r="L136" s="83" t="str">
        <f>C136 &amp; D136 &amp;E136 &amp; F136 &amp; G136</f>
        <v>00001049120001000851</v>
      </c>
    </row>
    <row r="137" spans="1:12" s="84" customFormat="1" x14ac:dyDescent="0.2">
      <c r="A137" s="79" t="s">
        <v>174</v>
      </c>
      <c r="B137" s="78" t="s">
        <v>7</v>
      </c>
      <c r="C137" s="120" t="s">
        <v>98</v>
      </c>
      <c r="D137" s="124" t="s">
        <v>120</v>
      </c>
      <c r="E137" s="149" t="s">
        <v>161</v>
      </c>
      <c r="F137" s="153"/>
      <c r="G137" s="121" t="s">
        <v>175</v>
      </c>
      <c r="H137" s="80">
        <v>11500</v>
      </c>
      <c r="I137" s="81">
        <v>2184</v>
      </c>
      <c r="J137" s="82">
        <f>IF(IF(H137="",0,H137)=0,0,(IF(H137&gt;0,IF(I137&gt;H137,0,H137-I137),IF(I137&gt;H137,H137-I137,0))))</f>
        <v>9316</v>
      </c>
      <c r="K137" s="117" t="str">
        <f t="shared" si="2"/>
        <v>00001049120001000852</v>
      </c>
      <c r="L137" s="83" t="str">
        <f>C137 &amp; D137 &amp;E137 &amp; F137 &amp; G137</f>
        <v>00001049120001000852</v>
      </c>
    </row>
    <row r="138" spans="1:12" s="84" customFormat="1" x14ac:dyDescent="0.2">
      <c r="A138" s="79" t="s">
        <v>176</v>
      </c>
      <c r="B138" s="78" t="s">
        <v>7</v>
      </c>
      <c r="C138" s="120" t="s">
        <v>98</v>
      </c>
      <c r="D138" s="124" t="s">
        <v>120</v>
      </c>
      <c r="E138" s="149" t="s">
        <v>161</v>
      </c>
      <c r="F138" s="153"/>
      <c r="G138" s="121" t="s">
        <v>177</v>
      </c>
      <c r="H138" s="80">
        <v>16949</v>
      </c>
      <c r="I138" s="81">
        <v>3150.04</v>
      </c>
      <c r="J138" s="82">
        <f>IF(IF(H138="",0,H138)=0,0,(IF(H138&gt;0,IF(I138&gt;H138,0,H138-I138),IF(I138&gt;H138,H138-I138,0))))</f>
        <v>13798.96</v>
      </c>
      <c r="K138" s="117" t="str">
        <f t="shared" si="2"/>
        <v>00001049120001000853</v>
      </c>
      <c r="L138" s="83" t="str">
        <f>C138 &amp; D138 &amp;E138 &amp; F138 &amp; G138</f>
        <v>00001049120001000853</v>
      </c>
    </row>
    <row r="139" spans="1:12" x14ac:dyDescent="0.2">
      <c r="A139" s="99"/>
      <c r="B139" s="100" t="s">
        <v>7</v>
      </c>
      <c r="C139" s="101" t="s">
        <v>98</v>
      </c>
      <c r="D139" s="123" t="s">
        <v>120</v>
      </c>
      <c r="E139" s="146" t="s">
        <v>179</v>
      </c>
      <c r="F139" s="152"/>
      <c r="G139" s="128" t="s">
        <v>98</v>
      </c>
      <c r="H139" s="96">
        <v>93620</v>
      </c>
      <c r="I139" s="102">
        <v>6157.89</v>
      </c>
      <c r="J139" s="103">
        <v>87462.11</v>
      </c>
      <c r="K139" s="117" t="str">
        <f t="shared" si="2"/>
        <v>00001049120070280000</v>
      </c>
      <c r="L139" s="106" t="s">
        <v>178</v>
      </c>
    </row>
    <row r="140" spans="1:12" ht="56.25" x14ac:dyDescent="0.2">
      <c r="A140" s="99" t="s">
        <v>107</v>
      </c>
      <c r="B140" s="100" t="s">
        <v>7</v>
      </c>
      <c r="C140" s="101" t="s">
        <v>98</v>
      </c>
      <c r="D140" s="123" t="s">
        <v>120</v>
      </c>
      <c r="E140" s="146" t="s">
        <v>179</v>
      </c>
      <c r="F140" s="152"/>
      <c r="G140" s="128" t="s">
        <v>72</v>
      </c>
      <c r="H140" s="96">
        <v>93620</v>
      </c>
      <c r="I140" s="102">
        <v>6157.89</v>
      </c>
      <c r="J140" s="103">
        <v>87462.11</v>
      </c>
      <c r="K140" s="117" t="str">
        <f t="shared" si="2"/>
        <v>00001049120070280100</v>
      </c>
      <c r="L140" s="106" t="s">
        <v>180</v>
      </c>
    </row>
    <row r="141" spans="1:12" ht="22.5" x14ac:dyDescent="0.2">
      <c r="A141" s="99" t="s">
        <v>109</v>
      </c>
      <c r="B141" s="100" t="s">
        <v>7</v>
      </c>
      <c r="C141" s="101" t="s">
        <v>98</v>
      </c>
      <c r="D141" s="123" t="s">
        <v>120</v>
      </c>
      <c r="E141" s="146" t="s">
        <v>179</v>
      </c>
      <c r="F141" s="152"/>
      <c r="G141" s="128" t="s">
        <v>111</v>
      </c>
      <c r="H141" s="96">
        <v>93620</v>
      </c>
      <c r="I141" s="102">
        <v>6157.89</v>
      </c>
      <c r="J141" s="103">
        <v>87462.11</v>
      </c>
      <c r="K141" s="117" t="str">
        <f t="shared" si="2"/>
        <v>00001049120070280120</v>
      </c>
      <c r="L141" s="106" t="s">
        <v>181</v>
      </c>
    </row>
    <row r="142" spans="1:12" s="84" customFormat="1" ht="22.5" x14ac:dyDescent="0.2">
      <c r="A142" s="79" t="s">
        <v>112</v>
      </c>
      <c r="B142" s="78" t="s">
        <v>7</v>
      </c>
      <c r="C142" s="120" t="s">
        <v>98</v>
      </c>
      <c r="D142" s="124" t="s">
        <v>120</v>
      </c>
      <c r="E142" s="149" t="s">
        <v>179</v>
      </c>
      <c r="F142" s="153"/>
      <c r="G142" s="121" t="s">
        <v>113</v>
      </c>
      <c r="H142" s="80">
        <v>71905</v>
      </c>
      <c r="I142" s="81">
        <v>4729.5600000000004</v>
      </c>
      <c r="J142" s="82">
        <f>IF(IF(H142="",0,H142)=0,0,(IF(H142&gt;0,IF(I142&gt;H142,0,H142-I142),IF(I142&gt;H142,H142-I142,0))))</f>
        <v>67175.44</v>
      </c>
      <c r="K142" s="117" t="str">
        <f t="shared" si="2"/>
        <v>00001049120070280121</v>
      </c>
      <c r="L142" s="83" t="str">
        <f>C142 &amp; D142 &amp;E142 &amp; F142 &amp; G142</f>
        <v>00001049120070280121</v>
      </c>
    </row>
    <row r="143" spans="1:12" s="84" customFormat="1" ht="33.75" x14ac:dyDescent="0.2">
      <c r="A143" s="79" t="s">
        <v>116</v>
      </c>
      <c r="B143" s="78" t="s">
        <v>7</v>
      </c>
      <c r="C143" s="120" t="s">
        <v>98</v>
      </c>
      <c r="D143" s="124" t="s">
        <v>120</v>
      </c>
      <c r="E143" s="149" t="s">
        <v>179</v>
      </c>
      <c r="F143" s="153"/>
      <c r="G143" s="121" t="s">
        <v>117</v>
      </c>
      <c r="H143" s="80">
        <v>21715</v>
      </c>
      <c r="I143" s="81">
        <v>1428.33</v>
      </c>
      <c r="J143" s="82">
        <f>IF(IF(H143="",0,H143)=0,0,(IF(H143&gt;0,IF(I143&gt;H143,0,H143-I143),IF(I143&gt;H143,H143-I143,0))))</f>
        <v>20286.669999999998</v>
      </c>
      <c r="K143" s="117" t="str">
        <f t="shared" si="2"/>
        <v>00001049120070280129</v>
      </c>
      <c r="L143" s="83" t="str">
        <f>C143 &amp; D143 &amp;E143 &amp; F143 &amp; G143</f>
        <v>00001049120070280129</v>
      </c>
    </row>
    <row r="144" spans="1:12" ht="33.75" x14ac:dyDescent="0.2">
      <c r="A144" s="99" t="s">
        <v>182</v>
      </c>
      <c r="B144" s="100" t="s">
        <v>7</v>
      </c>
      <c r="C144" s="101" t="s">
        <v>98</v>
      </c>
      <c r="D144" s="123" t="s">
        <v>184</v>
      </c>
      <c r="E144" s="146" t="s">
        <v>100</v>
      </c>
      <c r="F144" s="152"/>
      <c r="G144" s="128" t="s">
        <v>98</v>
      </c>
      <c r="H144" s="96">
        <v>46803</v>
      </c>
      <c r="I144" s="102">
        <v>0</v>
      </c>
      <c r="J144" s="103">
        <v>46803</v>
      </c>
      <c r="K144" s="117" t="str">
        <f t="shared" si="2"/>
        <v>00001060000000000000</v>
      </c>
      <c r="L144" s="106" t="s">
        <v>183</v>
      </c>
    </row>
    <row r="145" spans="1:12" x14ac:dyDescent="0.2">
      <c r="A145" s="99"/>
      <c r="B145" s="100" t="s">
        <v>7</v>
      </c>
      <c r="C145" s="101" t="s">
        <v>98</v>
      </c>
      <c r="D145" s="123" t="s">
        <v>184</v>
      </c>
      <c r="E145" s="146" t="s">
        <v>186</v>
      </c>
      <c r="F145" s="152"/>
      <c r="G145" s="128" t="s">
        <v>98</v>
      </c>
      <c r="H145" s="96">
        <v>46803</v>
      </c>
      <c r="I145" s="102">
        <v>0</v>
      </c>
      <c r="J145" s="103">
        <v>46803</v>
      </c>
      <c r="K145" s="117" t="str">
        <f t="shared" si="2"/>
        <v>00001069130093020000</v>
      </c>
      <c r="L145" s="106" t="s">
        <v>185</v>
      </c>
    </row>
    <row r="146" spans="1:12" x14ac:dyDescent="0.2">
      <c r="A146" s="99" t="s">
        <v>187</v>
      </c>
      <c r="B146" s="100" t="s">
        <v>7</v>
      </c>
      <c r="C146" s="101" t="s">
        <v>98</v>
      </c>
      <c r="D146" s="123" t="s">
        <v>184</v>
      </c>
      <c r="E146" s="146" t="s">
        <v>186</v>
      </c>
      <c r="F146" s="152"/>
      <c r="G146" s="128" t="s">
        <v>8</v>
      </c>
      <c r="H146" s="96">
        <v>46803</v>
      </c>
      <c r="I146" s="102">
        <v>0</v>
      </c>
      <c r="J146" s="103">
        <v>46803</v>
      </c>
      <c r="K146" s="117" t="str">
        <f t="shared" si="2"/>
        <v>00001069130093020500</v>
      </c>
      <c r="L146" s="106" t="s">
        <v>188</v>
      </c>
    </row>
    <row r="147" spans="1:12" s="84" customFormat="1" x14ac:dyDescent="0.2">
      <c r="A147" s="79" t="s">
        <v>189</v>
      </c>
      <c r="B147" s="78" t="s">
        <v>7</v>
      </c>
      <c r="C147" s="120" t="s">
        <v>98</v>
      </c>
      <c r="D147" s="124" t="s">
        <v>184</v>
      </c>
      <c r="E147" s="149" t="s">
        <v>186</v>
      </c>
      <c r="F147" s="153"/>
      <c r="G147" s="121" t="s">
        <v>190</v>
      </c>
      <c r="H147" s="80">
        <v>46803</v>
      </c>
      <c r="I147" s="81">
        <v>0</v>
      </c>
      <c r="J147" s="82">
        <f>IF(IF(H147="",0,H147)=0,0,(IF(H147&gt;0,IF(I147&gt;H147,0,H147-I147),IF(I147&gt;H147,H147-I147,0))))</f>
        <v>46803</v>
      </c>
      <c r="K147" s="117" t="str">
        <f t="shared" ref="K147:K210" si="3">C147 &amp; D147 &amp;E147 &amp; F147 &amp; G147</f>
        <v>00001069130093020540</v>
      </c>
      <c r="L147" s="83" t="str">
        <f>C147 &amp; D147 &amp;E147 &amp; F147 &amp; G147</f>
        <v>00001069130093020540</v>
      </c>
    </row>
    <row r="148" spans="1:12" x14ac:dyDescent="0.2">
      <c r="A148" s="99" t="s">
        <v>191</v>
      </c>
      <c r="B148" s="100" t="s">
        <v>7</v>
      </c>
      <c r="C148" s="101" t="s">
        <v>98</v>
      </c>
      <c r="D148" s="123" t="s">
        <v>193</v>
      </c>
      <c r="E148" s="146" t="s">
        <v>100</v>
      </c>
      <c r="F148" s="152"/>
      <c r="G148" s="128" t="s">
        <v>98</v>
      </c>
      <c r="H148" s="96">
        <v>134800</v>
      </c>
      <c r="I148" s="102">
        <v>0</v>
      </c>
      <c r="J148" s="103">
        <v>134800</v>
      </c>
      <c r="K148" s="117" t="str">
        <f t="shared" si="3"/>
        <v>00001070000000000000</v>
      </c>
      <c r="L148" s="106" t="s">
        <v>192</v>
      </c>
    </row>
    <row r="149" spans="1:12" x14ac:dyDescent="0.2">
      <c r="A149" s="99"/>
      <c r="B149" s="100" t="s">
        <v>7</v>
      </c>
      <c r="C149" s="101" t="s">
        <v>98</v>
      </c>
      <c r="D149" s="123" t="s">
        <v>193</v>
      </c>
      <c r="E149" s="146" t="s">
        <v>195</v>
      </c>
      <c r="F149" s="152"/>
      <c r="G149" s="128" t="s">
        <v>98</v>
      </c>
      <c r="H149" s="96">
        <v>134800</v>
      </c>
      <c r="I149" s="102">
        <v>0</v>
      </c>
      <c r="J149" s="103">
        <v>134800</v>
      </c>
      <c r="K149" s="117" t="str">
        <f t="shared" si="3"/>
        <v>00001079170003000000</v>
      </c>
      <c r="L149" s="106" t="s">
        <v>194</v>
      </c>
    </row>
    <row r="150" spans="1:12" ht="22.5" x14ac:dyDescent="0.2">
      <c r="A150" s="99" t="s">
        <v>123</v>
      </c>
      <c r="B150" s="100" t="s">
        <v>7</v>
      </c>
      <c r="C150" s="101" t="s">
        <v>98</v>
      </c>
      <c r="D150" s="123" t="s">
        <v>193</v>
      </c>
      <c r="E150" s="146" t="s">
        <v>195</v>
      </c>
      <c r="F150" s="152"/>
      <c r="G150" s="128" t="s">
        <v>7</v>
      </c>
      <c r="H150" s="96">
        <v>134800</v>
      </c>
      <c r="I150" s="102">
        <v>0</v>
      </c>
      <c r="J150" s="103">
        <v>134800</v>
      </c>
      <c r="K150" s="117" t="str">
        <f t="shared" si="3"/>
        <v>00001079170003000200</v>
      </c>
      <c r="L150" s="106" t="s">
        <v>196</v>
      </c>
    </row>
    <row r="151" spans="1:12" ht="22.5" x14ac:dyDescent="0.2">
      <c r="A151" s="99" t="s">
        <v>125</v>
      </c>
      <c r="B151" s="100" t="s">
        <v>7</v>
      </c>
      <c r="C151" s="101" t="s">
        <v>98</v>
      </c>
      <c r="D151" s="123" t="s">
        <v>193</v>
      </c>
      <c r="E151" s="146" t="s">
        <v>195</v>
      </c>
      <c r="F151" s="152"/>
      <c r="G151" s="128" t="s">
        <v>127</v>
      </c>
      <c r="H151" s="96">
        <v>134800</v>
      </c>
      <c r="I151" s="102">
        <v>0</v>
      </c>
      <c r="J151" s="103">
        <v>134800</v>
      </c>
      <c r="K151" s="117" t="str">
        <f t="shared" si="3"/>
        <v>00001079170003000240</v>
      </c>
      <c r="L151" s="106" t="s">
        <v>197</v>
      </c>
    </row>
    <row r="152" spans="1:12" s="84" customFormat="1" x14ac:dyDescent="0.2">
      <c r="A152" s="79" t="s">
        <v>128</v>
      </c>
      <c r="B152" s="78" t="s">
        <v>7</v>
      </c>
      <c r="C152" s="120" t="s">
        <v>98</v>
      </c>
      <c r="D152" s="124" t="s">
        <v>193</v>
      </c>
      <c r="E152" s="149" t="s">
        <v>195</v>
      </c>
      <c r="F152" s="153"/>
      <c r="G152" s="121" t="s">
        <v>129</v>
      </c>
      <c r="H152" s="80">
        <v>134800</v>
      </c>
      <c r="I152" s="81">
        <v>0</v>
      </c>
      <c r="J152" s="82">
        <f>IF(IF(H152="",0,H152)=0,0,(IF(H152&gt;0,IF(I152&gt;H152,0,H152-I152),IF(I152&gt;H152,H152-I152,0))))</f>
        <v>134800</v>
      </c>
      <c r="K152" s="117" t="str">
        <f t="shared" si="3"/>
        <v>00001079170003000244</v>
      </c>
      <c r="L152" s="83" t="str">
        <f>C152 &amp; D152 &amp;E152 &amp; F152 &amp; G152</f>
        <v>00001079170003000244</v>
      </c>
    </row>
    <row r="153" spans="1:12" x14ac:dyDescent="0.2">
      <c r="A153" s="99" t="s">
        <v>198</v>
      </c>
      <c r="B153" s="100" t="s">
        <v>7</v>
      </c>
      <c r="C153" s="101" t="s">
        <v>98</v>
      </c>
      <c r="D153" s="123" t="s">
        <v>200</v>
      </c>
      <c r="E153" s="146" t="s">
        <v>100</v>
      </c>
      <c r="F153" s="152"/>
      <c r="G153" s="128" t="s">
        <v>98</v>
      </c>
      <c r="H153" s="96">
        <v>5000</v>
      </c>
      <c r="I153" s="102">
        <v>0</v>
      </c>
      <c r="J153" s="103">
        <v>5000</v>
      </c>
      <c r="K153" s="117" t="str">
        <f t="shared" si="3"/>
        <v>00001110000000000000</v>
      </c>
      <c r="L153" s="106" t="s">
        <v>199</v>
      </c>
    </row>
    <row r="154" spans="1:12" x14ac:dyDescent="0.2">
      <c r="A154" s="99"/>
      <c r="B154" s="100" t="s">
        <v>7</v>
      </c>
      <c r="C154" s="101" t="s">
        <v>98</v>
      </c>
      <c r="D154" s="123" t="s">
        <v>200</v>
      </c>
      <c r="E154" s="146" t="s">
        <v>202</v>
      </c>
      <c r="F154" s="152"/>
      <c r="G154" s="128" t="s">
        <v>98</v>
      </c>
      <c r="H154" s="96">
        <v>5000</v>
      </c>
      <c r="I154" s="102">
        <v>0</v>
      </c>
      <c r="J154" s="103">
        <v>5000</v>
      </c>
      <c r="K154" s="117" t="str">
        <f t="shared" si="3"/>
        <v>00001119140003000000</v>
      </c>
      <c r="L154" s="106" t="s">
        <v>201</v>
      </c>
    </row>
    <row r="155" spans="1:12" x14ac:dyDescent="0.2">
      <c r="A155" s="99" t="s">
        <v>166</v>
      </c>
      <c r="B155" s="100" t="s">
        <v>7</v>
      </c>
      <c r="C155" s="101" t="s">
        <v>98</v>
      </c>
      <c r="D155" s="123" t="s">
        <v>200</v>
      </c>
      <c r="E155" s="146" t="s">
        <v>202</v>
      </c>
      <c r="F155" s="152"/>
      <c r="G155" s="128" t="s">
        <v>168</v>
      </c>
      <c r="H155" s="96">
        <v>5000</v>
      </c>
      <c r="I155" s="102">
        <v>0</v>
      </c>
      <c r="J155" s="103">
        <v>5000</v>
      </c>
      <c r="K155" s="117" t="str">
        <f t="shared" si="3"/>
        <v>00001119140003000800</v>
      </c>
      <c r="L155" s="106" t="s">
        <v>203</v>
      </c>
    </row>
    <row r="156" spans="1:12" s="84" customFormat="1" x14ac:dyDescent="0.2">
      <c r="A156" s="79" t="s">
        <v>204</v>
      </c>
      <c r="B156" s="78" t="s">
        <v>7</v>
      </c>
      <c r="C156" s="120" t="s">
        <v>98</v>
      </c>
      <c r="D156" s="124" t="s">
        <v>200</v>
      </c>
      <c r="E156" s="149" t="s">
        <v>202</v>
      </c>
      <c r="F156" s="153"/>
      <c r="G156" s="121" t="s">
        <v>205</v>
      </c>
      <c r="H156" s="80">
        <v>5000</v>
      </c>
      <c r="I156" s="81">
        <v>0</v>
      </c>
      <c r="J156" s="82">
        <f>IF(IF(H156="",0,H156)=0,0,(IF(H156&gt;0,IF(I156&gt;H156,0,H156-I156),IF(I156&gt;H156,H156-I156,0))))</f>
        <v>5000</v>
      </c>
      <c r="K156" s="117" t="str">
        <f t="shared" si="3"/>
        <v>00001119140003000870</v>
      </c>
      <c r="L156" s="83" t="str">
        <f>C156 &amp; D156 &amp;E156 &amp; F156 &amp; G156</f>
        <v>00001119140003000870</v>
      </c>
    </row>
    <row r="157" spans="1:12" x14ac:dyDescent="0.2">
      <c r="A157" s="99" t="s">
        <v>206</v>
      </c>
      <c r="B157" s="100" t="s">
        <v>7</v>
      </c>
      <c r="C157" s="101" t="s">
        <v>98</v>
      </c>
      <c r="D157" s="123" t="s">
        <v>208</v>
      </c>
      <c r="E157" s="146" t="s">
        <v>100</v>
      </c>
      <c r="F157" s="152"/>
      <c r="G157" s="128" t="s">
        <v>98</v>
      </c>
      <c r="H157" s="96">
        <v>35500</v>
      </c>
      <c r="I157" s="102">
        <v>0</v>
      </c>
      <c r="J157" s="103">
        <v>35500</v>
      </c>
      <c r="K157" s="117" t="str">
        <f t="shared" si="3"/>
        <v>00001130000000000000</v>
      </c>
      <c r="L157" s="106" t="s">
        <v>207</v>
      </c>
    </row>
    <row r="158" spans="1:12" x14ac:dyDescent="0.2">
      <c r="A158" s="99"/>
      <c r="B158" s="100" t="s">
        <v>7</v>
      </c>
      <c r="C158" s="101" t="s">
        <v>98</v>
      </c>
      <c r="D158" s="123" t="s">
        <v>208</v>
      </c>
      <c r="E158" s="146" t="s">
        <v>210</v>
      </c>
      <c r="F158" s="152"/>
      <c r="G158" s="128" t="s">
        <v>98</v>
      </c>
      <c r="H158" s="96">
        <v>5000</v>
      </c>
      <c r="I158" s="102">
        <v>0</v>
      </c>
      <c r="J158" s="103">
        <v>5000</v>
      </c>
      <c r="K158" s="117" t="str">
        <f t="shared" si="3"/>
        <v>00001130400123410000</v>
      </c>
      <c r="L158" s="106" t="s">
        <v>209</v>
      </c>
    </row>
    <row r="159" spans="1:12" ht="22.5" x14ac:dyDescent="0.2">
      <c r="A159" s="99" t="s">
        <v>123</v>
      </c>
      <c r="B159" s="100" t="s">
        <v>7</v>
      </c>
      <c r="C159" s="101" t="s">
        <v>98</v>
      </c>
      <c r="D159" s="123" t="s">
        <v>208</v>
      </c>
      <c r="E159" s="146" t="s">
        <v>210</v>
      </c>
      <c r="F159" s="152"/>
      <c r="G159" s="128" t="s">
        <v>7</v>
      </c>
      <c r="H159" s="96">
        <v>5000</v>
      </c>
      <c r="I159" s="102">
        <v>0</v>
      </c>
      <c r="J159" s="103">
        <v>5000</v>
      </c>
      <c r="K159" s="117" t="str">
        <f t="shared" si="3"/>
        <v>00001130400123410200</v>
      </c>
      <c r="L159" s="106" t="s">
        <v>211</v>
      </c>
    </row>
    <row r="160" spans="1:12" ht="22.5" x14ac:dyDescent="0.2">
      <c r="A160" s="99" t="s">
        <v>125</v>
      </c>
      <c r="B160" s="100" t="s">
        <v>7</v>
      </c>
      <c r="C160" s="101" t="s">
        <v>98</v>
      </c>
      <c r="D160" s="123" t="s">
        <v>208</v>
      </c>
      <c r="E160" s="146" t="s">
        <v>210</v>
      </c>
      <c r="F160" s="152"/>
      <c r="G160" s="128" t="s">
        <v>127</v>
      </c>
      <c r="H160" s="96">
        <v>5000</v>
      </c>
      <c r="I160" s="102">
        <v>0</v>
      </c>
      <c r="J160" s="103">
        <v>5000</v>
      </c>
      <c r="K160" s="117" t="str">
        <f t="shared" si="3"/>
        <v>00001130400123410240</v>
      </c>
      <c r="L160" s="106" t="s">
        <v>212</v>
      </c>
    </row>
    <row r="161" spans="1:12" s="84" customFormat="1" ht="22.5" x14ac:dyDescent="0.2">
      <c r="A161" s="79" t="s">
        <v>138</v>
      </c>
      <c r="B161" s="78" t="s">
        <v>7</v>
      </c>
      <c r="C161" s="120" t="s">
        <v>98</v>
      </c>
      <c r="D161" s="124" t="s">
        <v>208</v>
      </c>
      <c r="E161" s="149" t="s">
        <v>210</v>
      </c>
      <c r="F161" s="153"/>
      <c r="G161" s="121" t="s">
        <v>139</v>
      </c>
      <c r="H161" s="80">
        <v>5000</v>
      </c>
      <c r="I161" s="81">
        <v>0</v>
      </c>
      <c r="J161" s="82">
        <f>IF(IF(H161="",0,H161)=0,0,(IF(H161&gt;0,IF(I161&gt;H161,0,H161-I161),IF(I161&gt;H161,H161-I161,0))))</f>
        <v>5000</v>
      </c>
      <c r="K161" s="117" t="str">
        <f t="shared" si="3"/>
        <v>00001130400123410242</v>
      </c>
      <c r="L161" s="83" t="str">
        <f>C161 &amp; D161 &amp;E161 &amp; F161 &amp; G161</f>
        <v>00001130400123410242</v>
      </c>
    </row>
    <row r="162" spans="1:12" x14ac:dyDescent="0.2">
      <c r="A162" s="99"/>
      <c r="B162" s="100" t="s">
        <v>7</v>
      </c>
      <c r="C162" s="101" t="s">
        <v>98</v>
      </c>
      <c r="D162" s="123" t="s">
        <v>208</v>
      </c>
      <c r="E162" s="146" t="s">
        <v>214</v>
      </c>
      <c r="F162" s="152"/>
      <c r="G162" s="128" t="s">
        <v>98</v>
      </c>
      <c r="H162" s="96">
        <v>25000</v>
      </c>
      <c r="I162" s="102">
        <v>0</v>
      </c>
      <c r="J162" s="103">
        <v>25000</v>
      </c>
      <c r="K162" s="117" t="str">
        <f t="shared" si="3"/>
        <v>00001130400223420000</v>
      </c>
      <c r="L162" s="106" t="s">
        <v>213</v>
      </c>
    </row>
    <row r="163" spans="1:12" ht="22.5" x14ac:dyDescent="0.2">
      <c r="A163" s="99" t="s">
        <v>123</v>
      </c>
      <c r="B163" s="100" t="s">
        <v>7</v>
      </c>
      <c r="C163" s="101" t="s">
        <v>98</v>
      </c>
      <c r="D163" s="123" t="s">
        <v>208</v>
      </c>
      <c r="E163" s="146" t="s">
        <v>214</v>
      </c>
      <c r="F163" s="152"/>
      <c r="G163" s="128" t="s">
        <v>7</v>
      </c>
      <c r="H163" s="96">
        <v>25000</v>
      </c>
      <c r="I163" s="102">
        <v>0</v>
      </c>
      <c r="J163" s="103">
        <v>25000</v>
      </c>
      <c r="K163" s="117" t="str">
        <f t="shared" si="3"/>
        <v>00001130400223420200</v>
      </c>
      <c r="L163" s="106" t="s">
        <v>215</v>
      </c>
    </row>
    <row r="164" spans="1:12" ht="22.5" x14ac:dyDescent="0.2">
      <c r="A164" s="99" t="s">
        <v>125</v>
      </c>
      <c r="B164" s="100" t="s">
        <v>7</v>
      </c>
      <c r="C164" s="101" t="s">
        <v>98</v>
      </c>
      <c r="D164" s="123" t="s">
        <v>208</v>
      </c>
      <c r="E164" s="146" t="s">
        <v>214</v>
      </c>
      <c r="F164" s="152"/>
      <c r="G164" s="128" t="s">
        <v>127</v>
      </c>
      <c r="H164" s="96">
        <v>25000</v>
      </c>
      <c r="I164" s="102">
        <v>0</v>
      </c>
      <c r="J164" s="103">
        <v>25000</v>
      </c>
      <c r="K164" s="117" t="str">
        <f t="shared" si="3"/>
        <v>00001130400223420240</v>
      </c>
      <c r="L164" s="106" t="s">
        <v>216</v>
      </c>
    </row>
    <row r="165" spans="1:12" s="84" customFormat="1" ht="22.5" x14ac:dyDescent="0.2">
      <c r="A165" s="79" t="s">
        <v>138</v>
      </c>
      <c r="B165" s="78" t="s">
        <v>7</v>
      </c>
      <c r="C165" s="120" t="s">
        <v>98</v>
      </c>
      <c r="D165" s="124" t="s">
        <v>208</v>
      </c>
      <c r="E165" s="149" t="s">
        <v>214</v>
      </c>
      <c r="F165" s="153"/>
      <c r="G165" s="121" t="s">
        <v>139</v>
      </c>
      <c r="H165" s="80">
        <v>25000</v>
      </c>
      <c r="I165" s="81">
        <v>0</v>
      </c>
      <c r="J165" s="82">
        <f>IF(IF(H165="",0,H165)=0,0,(IF(H165&gt;0,IF(I165&gt;H165,0,H165-I165),IF(I165&gt;H165,H165-I165,0))))</f>
        <v>25000</v>
      </c>
      <c r="K165" s="117" t="str">
        <f t="shared" si="3"/>
        <v>00001130400223420242</v>
      </c>
      <c r="L165" s="83" t="str">
        <f>C165 &amp; D165 &amp;E165 &amp; F165 &amp; G165</f>
        <v>00001130400223420242</v>
      </c>
    </row>
    <row r="166" spans="1:12" x14ac:dyDescent="0.2">
      <c r="A166" s="99"/>
      <c r="B166" s="100" t="s">
        <v>7</v>
      </c>
      <c r="C166" s="101" t="s">
        <v>98</v>
      </c>
      <c r="D166" s="123" t="s">
        <v>208</v>
      </c>
      <c r="E166" s="146" t="s">
        <v>218</v>
      </c>
      <c r="F166" s="152"/>
      <c r="G166" s="128" t="s">
        <v>98</v>
      </c>
      <c r="H166" s="96">
        <v>5000</v>
      </c>
      <c r="I166" s="102">
        <v>0</v>
      </c>
      <c r="J166" s="103">
        <v>5000</v>
      </c>
      <c r="K166" s="117" t="str">
        <f t="shared" si="3"/>
        <v>00001139150023500000</v>
      </c>
      <c r="L166" s="106" t="s">
        <v>217</v>
      </c>
    </row>
    <row r="167" spans="1:12" ht="22.5" x14ac:dyDescent="0.2">
      <c r="A167" s="99" t="s">
        <v>123</v>
      </c>
      <c r="B167" s="100" t="s">
        <v>7</v>
      </c>
      <c r="C167" s="101" t="s">
        <v>98</v>
      </c>
      <c r="D167" s="123" t="s">
        <v>208</v>
      </c>
      <c r="E167" s="146" t="s">
        <v>218</v>
      </c>
      <c r="F167" s="152"/>
      <c r="G167" s="128" t="s">
        <v>7</v>
      </c>
      <c r="H167" s="96">
        <v>5000</v>
      </c>
      <c r="I167" s="102">
        <v>0</v>
      </c>
      <c r="J167" s="103">
        <v>5000</v>
      </c>
      <c r="K167" s="117" t="str">
        <f t="shared" si="3"/>
        <v>00001139150023500200</v>
      </c>
      <c r="L167" s="106" t="s">
        <v>219</v>
      </c>
    </row>
    <row r="168" spans="1:12" ht="22.5" x14ac:dyDescent="0.2">
      <c r="A168" s="99" t="s">
        <v>125</v>
      </c>
      <c r="B168" s="100" t="s">
        <v>7</v>
      </c>
      <c r="C168" s="101" t="s">
        <v>98</v>
      </c>
      <c r="D168" s="123" t="s">
        <v>208</v>
      </c>
      <c r="E168" s="146" t="s">
        <v>218</v>
      </c>
      <c r="F168" s="152"/>
      <c r="G168" s="128" t="s">
        <v>127</v>
      </c>
      <c r="H168" s="96">
        <v>5000</v>
      </c>
      <c r="I168" s="102">
        <v>0</v>
      </c>
      <c r="J168" s="103">
        <v>5000</v>
      </c>
      <c r="K168" s="117" t="str">
        <f t="shared" si="3"/>
        <v>00001139150023500240</v>
      </c>
      <c r="L168" s="106" t="s">
        <v>220</v>
      </c>
    </row>
    <row r="169" spans="1:12" s="84" customFormat="1" ht="22.5" x14ac:dyDescent="0.2">
      <c r="A169" s="79" t="s">
        <v>138</v>
      </c>
      <c r="B169" s="78" t="s">
        <v>7</v>
      </c>
      <c r="C169" s="120" t="s">
        <v>98</v>
      </c>
      <c r="D169" s="124" t="s">
        <v>208</v>
      </c>
      <c r="E169" s="149" t="s">
        <v>218</v>
      </c>
      <c r="F169" s="153"/>
      <c r="G169" s="121" t="s">
        <v>139</v>
      </c>
      <c r="H169" s="80">
        <v>5000</v>
      </c>
      <c r="I169" s="81">
        <v>0</v>
      </c>
      <c r="J169" s="82">
        <f>IF(IF(H169="",0,H169)=0,0,(IF(H169&gt;0,IF(I169&gt;H169,0,H169-I169),IF(I169&gt;H169,H169-I169,0))))</f>
        <v>5000</v>
      </c>
      <c r="K169" s="117" t="str">
        <f t="shared" si="3"/>
        <v>00001139150023500242</v>
      </c>
      <c r="L169" s="83" t="str">
        <f>C169 &amp; D169 &amp;E169 &amp; F169 &amp; G169</f>
        <v>00001139150023500242</v>
      </c>
    </row>
    <row r="170" spans="1:12" x14ac:dyDescent="0.2">
      <c r="A170" s="99"/>
      <c r="B170" s="100" t="s">
        <v>7</v>
      </c>
      <c r="C170" s="101" t="s">
        <v>98</v>
      </c>
      <c r="D170" s="123" t="s">
        <v>208</v>
      </c>
      <c r="E170" s="146" t="s">
        <v>222</v>
      </c>
      <c r="F170" s="152"/>
      <c r="G170" s="128" t="s">
        <v>98</v>
      </c>
      <c r="H170" s="96">
        <v>500</v>
      </c>
      <c r="I170" s="102">
        <v>0</v>
      </c>
      <c r="J170" s="103">
        <v>500</v>
      </c>
      <c r="K170" s="117" t="str">
        <f t="shared" si="3"/>
        <v>00001139150070650000</v>
      </c>
      <c r="L170" s="106" t="s">
        <v>221</v>
      </c>
    </row>
    <row r="171" spans="1:12" ht="22.5" x14ac:dyDescent="0.2">
      <c r="A171" s="99" t="s">
        <v>123</v>
      </c>
      <c r="B171" s="100" t="s">
        <v>7</v>
      </c>
      <c r="C171" s="101" t="s">
        <v>98</v>
      </c>
      <c r="D171" s="123" t="s">
        <v>208</v>
      </c>
      <c r="E171" s="146" t="s">
        <v>222</v>
      </c>
      <c r="F171" s="152"/>
      <c r="G171" s="128" t="s">
        <v>7</v>
      </c>
      <c r="H171" s="96">
        <v>500</v>
      </c>
      <c r="I171" s="102">
        <v>0</v>
      </c>
      <c r="J171" s="103">
        <v>500</v>
      </c>
      <c r="K171" s="117" t="str">
        <f t="shared" si="3"/>
        <v>00001139150070650200</v>
      </c>
      <c r="L171" s="106" t="s">
        <v>223</v>
      </c>
    </row>
    <row r="172" spans="1:12" ht="22.5" x14ac:dyDescent="0.2">
      <c r="A172" s="99" t="s">
        <v>125</v>
      </c>
      <c r="B172" s="100" t="s">
        <v>7</v>
      </c>
      <c r="C172" s="101" t="s">
        <v>98</v>
      </c>
      <c r="D172" s="123" t="s">
        <v>208</v>
      </c>
      <c r="E172" s="146" t="s">
        <v>222</v>
      </c>
      <c r="F172" s="152"/>
      <c r="G172" s="128" t="s">
        <v>127</v>
      </c>
      <c r="H172" s="96">
        <v>500</v>
      </c>
      <c r="I172" s="102">
        <v>0</v>
      </c>
      <c r="J172" s="103">
        <v>500</v>
      </c>
      <c r="K172" s="117" t="str">
        <f t="shared" si="3"/>
        <v>00001139150070650240</v>
      </c>
      <c r="L172" s="106" t="s">
        <v>224</v>
      </c>
    </row>
    <row r="173" spans="1:12" s="84" customFormat="1" ht="22.5" x14ac:dyDescent="0.2">
      <c r="A173" s="79" t="s">
        <v>138</v>
      </c>
      <c r="B173" s="78" t="s">
        <v>7</v>
      </c>
      <c r="C173" s="120" t="s">
        <v>98</v>
      </c>
      <c r="D173" s="124" t="s">
        <v>208</v>
      </c>
      <c r="E173" s="149" t="s">
        <v>222</v>
      </c>
      <c r="F173" s="153"/>
      <c r="G173" s="121" t="s">
        <v>139</v>
      </c>
      <c r="H173" s="80">
        <v>500</v>
      </c>
      <c r="I173" s="81">
        <v>0</v>
      </c>
      <c r="J173" s="82">
        <f>IF(IF(H173="",0,H173)=0,0,(IF(H173&gt;0,IF(I173&gt;H173,0,H173-I173),IF(I173&gt;H173,H173-I173,0))))</f>
        <v>500</v>
      </c>
      <c r="K173" s="117" t="str">
        <f t="shared" si="3"/>
        <v>00001139150070650242</v>
      </c>
      <c r="L173" s="83" t="str">
        <f>C173 &amp; D173 &amp;E173 &amp; F173 &amp; G173</f>
        <v>00001139150070650242</v>
      </c>
    </row>
    <row r="174" spans="1:12" x14ac:dyDescent="0.2">
      <c r="A174" s="99" t="s">
        <v>225</v>
      </c>
      <c r="B174" s="100" t="s">
        <v>7</v>
      </c>
      <c r="C174" s="101" t="s">
        <v>98</v>
      </c>
      <c r="D174" s="123" t="s">
        <v>227</v>
      </c>
      <c r="E174" s="146" t="s">
        <v>100</v>
      </c>
      <c r="F174" s="152"/>
      <c r="G174" s="128" t="s">
        <v>98</v>
      </c>
      <c r="H174" s="96">
        <v>202235</v>
      </c>
      <c r="I174" s="102">
        <v>34278.54</v>
      </c>
      <c r="J174" s="103">
        <v>167956.46</v>
      </c>
      <c r="K174" s="117" t="str">
        <f t="shared" si="3"/>
        <v>00002000000000000000</v>
      </c>
      <c r="L174" s="106" t="s">
        <v>226</v>
      </c>
    </row>
    <row r="175" spans="1:12" x14ac:dyDescent="0.2">
      <c r="A175" s="99" t="s">
        <v>228</v>
      </c>
      <c r="B175" s="100" t="s">
        <v>7</v>
      </c>
      <c r="C175" s="101" t="s">
        <v>98</v>
      </c>
      <c r="D175" s="123" t="s">
        <v>230</v>
      </c>
      <c r="E175" s="146" t="s">
        <v>100</v>
      </c>
      <c r="F175" s="152"/>
      <c r="G175" s="128" t="s">
        <v>98</v>
      </c>
      <c r="H175" s="96">
        <v>202235</v>
      </c>
      <c r="I175" s="102">
        <v>34278.54</v>
      </c>
      <c r="J175" s="103">
        <v>167956.46</v>
      </c>
      <c r="K175" s="117" t="str">
        <f t="shared" si="3"/>
        <v>00002030000000000000</v>
      </c>
      <c r="L175" s="106" t="s">
        <v>229</v>
      </c>
    </row>
    <row r="176" spans="1:12" x14ac:dyDescent="0.2">
      <c r="A176" s="99"/>
      <c r="B176" s="100" t="s">
        <v>7</v>
      </c>
      <c r="C176" s="101" t="s">
        <v>98</v>
      </c>
      <c r="D176" s="123" t="s">
        <v>230</v>
      </c>
      <c r="E176" s="146" t="s">
        <v>232</v>
      </c>
      <c r="F176" s="152"/>
      <c r="G176" s="128" t="s">
        <v>98</v>
      </c>
      <c r="H176" s="96">
        <v>202235</v>
      </c>
      <c r="I176" s="102">
        <v>34278.54</v>
      </c>
      <c r="J176" s="103">
        <v>167956.46</v>
      </c>
      <c r="K176" s="117" t="str">
        <f t="shared" si="3"/>
        <v>00002039210051180000</v>
      </c>
      <c r="L176" s="106" t="s">
        <v>231</v>
      </c>
    </row>
    <row r="177" spans="1:12" ht="56.25" x14ac:dyDescent="0.2">
      <c r="A177" s="99" t="s">
        <v>107</v>
      </c>
      <c r="B177" s="100" t="s">
        <v>7</v>
      </c>
      <c r="C177" s="101" t="s">
        <v>98</v>
      </c>
      <c r="D177" s="123" t="s">
        <v>230</v>
      </c>
      <c r="E177" s="146" t="s">
        <v>232</v>
      </c>
      <c r="F177" s="152"/>
      <c r="G177" s="128" t="s">
        <v>72</v>
      </c>
      <c r="H177" s="96">
        <v>189519</v>
      </c>
      <c r="I177" s="102">
        <v>33998.54</v>
      </c>
      <c r="J177" s="103">
        <v>155520.46</v>
      </c>
      <c r="K177" s="117" t="str">
        <f t="shared" si="3"/>
        <v>00002039210051180100</v>
      </c>
      <c r="L177" s="106" t="s">
        <v>233</v>
      </c>
    </row>
    <row r="178" spans="1:12" ht="22.5" x14ac:dyDescent="0.2">
      <c r="A178" s="99" t="s">
        <v>109</v>
      </c>
      <c r="B178" s="100" t="s">
        <v>7</v>
      </c>
      <c r="C178" s="101" t="s">
        <v>98</v>
      </c>
      <c r="D178" s="123" t="s">
        <v>230</v>
      </c>
      <c r="E178" s="146" t="s">
        <v>232</v>
      </c>
      <c r="F178" s="152"/>
      <c r="G178" s="128" t="s">
        <v>111</v>
      </c>
      <c r="H178" s="96">
        <v>189519</v>
      </c>
      <c r="I178" s="102">
        <v>33998.54</v>
      </c>
      <c r="J178" s="103">
        <v>155520.46</v>
      </c>
      <c r="K178" s="117" t="str">
        <f t="shared" si="3"/>
        <v>00002039210051180120</v>
      </c>
      <c r="L178" s="106" t="s">
        <v>234</v>
      </c>
    </row>
    <row r="179" spans="1:12" s="84" customFormat="1" ht="22.5" x14ac:dyDescent="0.2">
      <c r="A179" s="79" t="s">
        <v>112</v>
      </c>
      <c r="B179" s="78" t="s">
        <v>7</v>
      </c>
      <c r="C179" s="120" t="s">
        <v>98</v>
      </c>
      <c r="D179" s="124" t="s">
        <v>230</v>
      </c>
      <c r="E179" s="149" t="s">
        <v>232</v>
      </c>
      <c r="F179" s="153"/>
      <c r="G179" s="121" t="s">
        <v>113</v>
      </c>
      <c r="H179" s="80">
        <v>145560</v>
      </c>
      <c r="I179" s="81">
        <v>26887.51</v>
      </c>
      <c r="J179" s="82">
        <f>IF(IF(H179="",0,H179)=0,0,(IF(H179&gt;0,IF(I179&gt;H179,0,H179-I179),IF(I179&gt;H179,H179-I179,0))))</f>
        <v>118672.49</v>
      </c>
      <c r="K179" s="117" t="str">
        <f t="shared" si="3"/>
        <v>00002039210051180121</v>
      </c>
      <c r="L179" s="83" t="str">
        <f>C179 &amp; D179 &amp;E179 &amp; F179 &amp; G179</f>
        <v>00002039210051180121</v>
      </c>
    </row>
    <row r="180" spans="1:12" s="84" customFormat="1" ht="33.75" x14ac:dyDescent="0.2">
      <c r="A180" s="79" t="s">
        <v>116</v>
      </c>
      <c r="B180" s="78" t="s">
        <v>7</v>
      </c>
      <c r="C180" s="120" t="s">
        <v>98</v>
      </c>
      <c r="D180" s="124" t="s">
        <v>230</v>
      </c>
      <c r="E180" s="149" t="s">
        <v>232</v>
      </c>
      <c r="F180" s="153"/>
      <c r="G180" s="121" t="s">
        <v>117</v>
      </c>
      <c r="H180" s="80">
        <v>43959</v>
      </c>
      <c r="I180" s="81">
        <v>7111.03</v>
      </c>
      <c r="J180" s="82">
        <f>IF(IF(H180="",0,H180)=0,0,(IF(H180&gt;0,IF(I180&gt;H180,0,H180-I180),IF(I180&gt;H180,H180-I180,0))))</f>
        <v>36847.97</v>
      </c>
      <c r="K180" s="117" t="str">
        <f t="shared" si="3"/>
        <v>00002039210051180129</v>
      </c>
      <c r="L180" s="83" t="str">
        <f>C180 &amp; D180 &amp;E180 &amp; F180 &amp; G180</f>
        <v>00002039210051180129</v>
      </c>
    </row>
    <row r="181" spans="1:12" ht="22.5" x14ac:dyDescent="0.2">
      <c r="A181" s="99" t="s">
        <v>123</v>
      </c>
      <c r="B181" s="100" t="s">
        <v>7</v>
      </c>
      <c r="C181" s="101" t="s">
        <v>98</v>
      </c>
      <c r="D181" s="123" t="s">
        <v>230</v>
      </c>
      <c r="E181" s="146" t="s">
        <v>232</v>
      </c>
      <c r="F181" s="152"/>
      <c r="G181" s="128" t="s">
        <v>7</v>
      </c>
      <c r="H181" s="96">
        <v>12716</v>
      </c>
      <c r="I181" s="102">
        <v>280</v>
      </c>
      <c r="J181" s="103">
        <v>12436</v>
      </c>
      <c r="K181" s="117" t="str">
        <f t="shared" si="3"/>
        <v>00002039210051180200</v>
      </c>
      <c r="L181" s="106" t="s">
        <v>235</v>
      </c>
    </row>
    <row r="182" spans="1:12" ht="22.5" x14ac:dyDescent="0.2">
      <c r="A182" s="99" t="s">
        <v>125</v>
      </c>
      <c r="B182" s="100" t="s">
        <v>7</v>
      </c>
      <c r="C182" s="101" t="s">
        <v>98</v>
      </c>
      <c r="D182" s="123" t="s">
        <v>230</v>
      </c>
      <c r="E182" s="146" t="s">
        <v>232</v>
      </c>
      <c r="F182" s="152"/>
      <c r="G182" s="128" t="s">
        <v>127</v>
      </c>
      <c r="H182" s="96">
        <v>12716</v>
      </c>
      <c r="I182" s="102">
        <v>280</v>
      </c>
      <c r="J182" s="103">
        <v>12436</v>
      </c>
      <c r="K182" s="117" t="str">
        <f t="shared" si="3"/>
        <v>00002039210051180240</v>
      </c>
      <c r="L182" s="106" t="s">
        <v>236</v>
      </c>
    </row>
    <row r="183" spans="1:12" s="84" customFormat="1" x14ac:dyDescent="0.2">
      <c r="A183" s="79" t="s">
        <v>128</v>
      </c>
      <c r="B183" s="78" t="s">
        <v>7</v>
      </c>
      <c r="C183" s="120" t="s">
        <v>98</v>
      </c>
      <c r="D183" s="124" t="s">
        <v>230</v>
      </c>
      <c r="E183" s="149" t="s">
        <v>232</v>
      </c>
      <c r="F183" s="153"/>
      <c r="G183" s="121" t="s">
        <v>129</v>
      </c>
      <c r="H183" s="80">
        <v>12716</v>
      </c>
      <c r="I183" s="81">
        <v>280</v>
      </c>
      <c r="J183" s="82">
        <f>IF(IF(H183="",0,H183)=0,0,(IF(H183&gt;0,IF(I183&gt;H183,0,H183-I183),IF(I183&gt;H183,H183-I183,0))))</f>
        <v>12436</v>
      </c>
      <c r="K183" s="117" t="str">
        <f t="shared" si="3"/>
        <v>00002039210051180244</v>
      </c>
      <c r="L183" s="83" t="str">
        <f>C183 &amp; D183 &amp;E183 &amp; F183 &amp; G183</f>
        <v>00002039210051180244</v>
      </c>
    </row>
    <row r="184" spans="1:12" ht="22.5" x14ac:dyDescent="0.2">
      <c r="A184" s="99" t="s">
        <v>237</v>
      </c>
      <c r="B184" s="100" t="s">
        <v>7</v>
      </c>
      <c r="C184" s="101" t="s">
        <v>98</v>
      </c>
      <c r="D184" s="123" t="s">
        <v>239</v>
      </c>
      <c r="E184" s="146" t="s">
        <v>100</v>
      </c>
      <c r="F184" s="152"/>
      <c r="G184" s="128" t="s">
        <v>98</v>
      </c>
      <c r="H184" s="96">
        <v>65000</v>
      </c>
      <c r="I184" s="102">
        <v>7256.19</v>
      </c>
      <c r="J184" s="103">
        <v>57743.81</v>
      </c>
      <c r="K184" s="117" t="str">
        <f t="shared" si="3"/>
        <v>00003000000000000000</v>
      </c>
      <c r="L184" s="106" t="s">
        <v>238</v>
      </c>
    </row>
    <row r="185" spans="1:12" x14ac:dyDescent="0.2">
      <c r="A185" s="99" t="s">
        <v>240</v>
      </c>
      <c r="B185" s="100" t="s">
        <v>7</v>
      </c>
      <c r="C185" s="101" t="s">
        <v>98</v>
      </c>
      <c r="D185" s="123" t="s">
        <v>242</v>
      </c>
      <c r="E185" s="146" t="s">
        <v>100</v>
      </c>
      <c r="F185" s="152"/>
      <c r="G185" s="128" t="s">
        <v>98</v>
      </c>
      <c r="H185" s="96">
        <v>65000</v>
      </c>
      <c r="I185" s="102">
        <v>7256.19</v>
      </c>
      <c r="J185" s="103">
        <v>57743.81</v>
      </c>
      <c r="K185" s="117" t="str">
        <f t="shared" si="3"/>
        <v>00003100000000000000</v>
      </c>
      <c r="L185" s="106" t="s">
        <v>241</v>
      </c>
    </row>
    <row r="186" spans="1:12" x14ac:dyDescent="0.2">
      <c r="A186" s="99"/>
      <c r="B186" s="100" t="s">
        <v>7</v>
      </c>
      <c r="C186" s="101" t="s">
        <v>98</v>
      </c>
      <c r="D186" s="123" t="s">
        <v>242</v>
      </c>
      <c r="E186" s="146" t="s">
        <v>244</v>
      </c>
      <c r="F186" s="152"/>
      <c r="G186" s="128" t="s">
        <v>98</v>
      </c>
      <c r="H186" s="96">
        <v>65000</v>
      </c>
      <c r="I186" s="102">
        <v>7256.19</v>
      </c>
      <c r="J186" s="103">
        <v>57743.81</v>
      </c>
      <c r="K186" s="117" t="str">
        <f t="shared" si="3"/>
        <v>00003109310011020000</v>
      </c>
      <c r="L186" s="106" t="s">
        <v>243</v>
      </c>
    </row>
    <row r="187" spans="1:12" ht="22.5" x14ac:dyDescent="0.2">
      <c r="A187" s="99" t="s">
        <v>123</v>
      </c>
      <c r="B187" s="100" t="s">
        <v>7</v>
      </c>
      <c r="C187" s="101" t="s">
        <v>98</v>
      </c>
      <c r="D187" s="123" t="s">
        <v>242</v>
      </c>
      <c r="E187" s="146" t="s">
        <v>244</v>
      </c>
      <c r="F187" s="152"/>
      <c r="G187" s="128" t="s">
        <v>7</v>
      </c>
      <c r="H187" s="96">
        <v>65000</v>
      </c>
      <c r="I187" s="102">
        <v>7256.19</v>
      </c>
      <c r="J187" s="103">
        <v>57743.81</v>
      </c>
      <c r="K187" s="117" t="str">
        <f t="shared" si="3"/>
        <v>00003109310011020200</v>
      </c>
      <c r="L187" s="106" t="s">
        <v>245</v>
      </c>
    </row>
    <row r="188" spans="1:12" ht="22.5" x14ac:dyDescent="0.2">
      <c r="A188" s="99" t="s">
        <v>125</v>
      </c>
      <c r="B188" s="100" t="s">
        <v>7</v>
      </c>
      <c r="C188" s="101" t="s">
        <v>98</v>
      </c>
      <c r="D188" s="123" t="s">
        <v>242</v>
      </c>
      <c r="E188" s="146" t="s">
        <v>244</v>
      </c>
      <c r="F188" s="152"/>
      <c r="G188" s="128" t="s">
        <v>127</v>
      </c>
      <c r="H188" s="96">
        <v>65000</v>
      </c>
      <c r="I188" s="102">
        <v>7256.19</v>
      </c>
      <c r="J188" s="103">
        <v>57743.81</v>
      </c>
      <c r="K188" s="117" t="str">
        <f t="shared" si="3"/>
        <v>00003109310011020240</v>
      </c>
      <c r="L188" s="106" t="s">
        <v>246</v>
      </c>
    </row>
    <row r="189" spans="1:12" s="84" customFormat="1" x14ac:dyDescent="0.2">
      <c r="A189" s="79" t="s">
        <v>128</v>
      </c>
      <c r="B189" s="78" t="s">
        <v>7</v>
      </c>
      <c r="C189" s="120" t="s">
        <v>98</v>
      </c>
      <c r="D189" s="124" t="s">
        <v>242</v>
      </c>
      <c r="E189" s="149" t="s">
        <v>244</v>
      </c>
      <c r="F189" s="153"/>
      <c r="G189" s="121" t="s">
        <v>129</v>
      </c>
      <c r="H189" s="80">
        <v>65000</v>
      </c>
      <c r="I189" s="81">
        <v>7256.19</v>
      </c>
      <c r="J189" s="82">
        <f>IF(IF(H189="",0,H189)=0,0,(IF(H189&gt;0,IF(I189&gt;H189,0,H189-I189),IF(I189&gt;H189,H189-I189,0))))</f>
        <v>57743.81</v>
      </c>
      <c r="K189" s="117" t="str">
        <f t="shared" si="3"/>
        <v>00003109310011020244</v>
      </c>
      <c r="L189" s="83" t="str">
        <f>C189 &amp; D189 &amp;E189 &amp; F189 &amp; G189</f>
        <v>00003109310011020244</v>
      </c>
    </row>
    <row r="190" spans="1:12" x14ac:dyDescent="0.2">
      <c r="A190" s="99" t="s">
        <v>247</v>
      </c>
      <c r="B190" s="100" t="s">
        <v>7</v>
      </c>
      <c r="C190" s="101" t="s">
        <v>98</v>
      </c>
      <c r="D190" s="123" t="s">
        <v>249</v>
      </c>
      <c r="E190" s="146" t="s">
        <v>100</v>
      </c>
      <c r="F190" s="152"/>
      <c r="G190" s="128" t="s">
        <v>98</v>
      </c>
      <c r="H190" s="96">
        <v>13271300.42</v>
      </c>
      <c r="I190" s="102">
        <v>290469.5</v>
      </c>
      <c r="J190" s="103">
        <v>12980830.92</v>
      </c>
      <c r="K190" s="117" t="str">
        <f t="shared" si="3"/>
        <v>00004000000000000000</v>
      </c>
      <c r="L190" s="106" t="s">
        <v>248</v>
      </c>
    </row>
    <row r="191" spans="1:12" x14ac:dyDescent="0.2">
      <c r="A191" s="99" t="s">
        <v>250</v>
      </c>
      <c r="B191" s="100" t="s">
        <v>7</v>
      </c>
      <c r="C191" s="101" t="s">
        <v>98</v>
      </c>
      <c r="D191" s="123" t="s">
        <v>252</v>
      </c>
      <c r="E191" s="146" t="s">
        <v>100</v>
      </c>
      <c r="F191" s="152"/>
      <c r="G191" s="128" t="s">
        <v>98</v>
      </c>
      <c r="H191" s="96">
        <v>13264300.42</v>
      </c>
      <c r="I191" s="102">
        <v>290469.5</v>
      </c>
      <c r="J191" s="103">
        <v>12973830.92</v>
      </c>
      <c r="K191" s="117" t="str">
        <f t="shared" si="3"/>
        <v>00004090000000000000</v>
      </c>
      <c r="L191" s="106" t="s">
        <v>251</v>
      </c>
    </row>
    <row r="192" spans="1:12" x14ac:dyDescent="0.2">
      <c r="A192" s="99"/>
      <c r="B192" s="100" t="s">
        <v>7</v>
      </c>
      <c r="C192" s="101" t="s">
        <v>98</v>
      </c>
      <c r="D192" s="123" t="s">
        <v>252</v>
      </c>
      <c r="E192" s="146" t="s">
        <v>254</v>
      </c>
      <c r="F192" s="152"/>
      <c r="G192" s="128" t="s">
        <v>98</v>
      </c>
      <c r="H192" s="96">
        <v>151033.42000000001</v>
      </c>
      <c r="I192" s="102">
        <v>151033</v>
      </c>
      <c r="J192" s="103">
        <v>0.42</v>
      </c>
      <c r="K192" s="117" t="str">
        <f t="shared" si="3"/>
        <v>00004090100123090000</v>
      </c>
      <c r="L192" s="106" t="s">
        <v>253</v>
      </c>
    </row>
    <row r="193" spans="1:12" ht="22.5" x14ac:dyDescent="0.2">
      <c r="A193" s="99" t="s">
        <v>123</v>
      </c>
      <c r="B193" s="100" t="s">
        <v>7</v>
      </c>
      <c r="C193" s="101" t="s">
        <v>98</v>
      </c>
      <c r="D193" s="123" t="s">
        <v>252</v>
      </c>
      <c r="E193" s="146" t="s">
        <v>254</v>
      </c>
      <c r="F193" s="152"/>
      <c r="G193" s="128" t="s">
        <v>7</v>
      </c>
      <c r="H193" s="96">
        <v>151033.42000000001</v>
      </c>
      <c r="I193" s="102">
        <v>151033</v>
      </c>
      <c r="J193" s="103">
        <v>0.42</v>
      </c>
      <c r="K193" s="117" t="str">
        <f t="shared" si="3"/>
        <v>00004090100123090200</v>
      </c>
      <c r="L193" s="106" t="s">
        <v>255</v>
      </c>
    </row>
    <row r="194" spans="1:12" ht="22.5" x14ac:dyDescent="0.2">
      <c r="A194" s="99" t="s">
        <v>125</v>
      </c>
      <c r="B194" s="100" t="s">
        <v>7</v>
      </c>
      <c r="C194" s="101" t="s">
        <v>98</v>
      </c>
      <c r="D194" s="123" t="s">
        <v>252</v>
      </c>
      <c r="E194" s="146" t="s">
        <v>254</v>
      </c>
      <c r="F194" s="152"/>
      <c r="G194" s="128" t="s">
        <v>127</v>
      </c>
      <c r="H194" s="96">
        <v>151033.42000000001</v>
      </c>
      <c r="I194" s="102">
        <v>151033</v>
      </c>
      <c r="J194" s="103">
        <v>0.42</v>
      </c>
      <c r="K194" s="117" t="str">
        <f t="shared" si="3"/>
        <v>00004090100123090240</v>
      </c>
      <c r="L194" s="106" t="s">
        <v>256</v>
      </c>
    </row>
    <row r="195" spans="1:12" s="84" customFormat="1" x14ac:dyDescent="0.2">
      <c r="A195" s="79" t="s">
        <v>128</v>
      </c>
      <c r="B195" s="78" t="s">
        <v>7</v>
      </c>
      <c r="C195" s="120" t="s">
        <v>98</v>
      </c>
      <c r="D195" s="124" t="s">
        <v>252</v>
      </c>
      <c r="E195" s="149" t="s">
        <v>254</v>
      </c>
      <c r="F195" s="153"/>
      <c r="G195" s="121" t="s">
        <v>129</v>
      </c>
      <c r="H195" s="80">
        <v>151033.42000000001</v>
      </c>
      <c r="I195" s="81">
        <v>151033</v>
      </c>
      <c r="J195" s="82">
        <f>IF(IF(H195="",0,H195)=0,0,(IF(H195&gt;0,IF(I195&gt;H195,0,H195-I195),IF(I195&gt;H195,H195-I195,0))))</f>
        <v>0.42</v>
      </c>
      <c r="K195" s="117" t="str">
        <f t="shared" si="3"/>
        <v>00004090100123090244</v>
      </c>
      <c r="L195" s="83" t="str">
        <f>C195 &amp; D195 &amp;E195 &amp; F195 &amp; G195</f>
        <v>00004090100123090244</v>
      </c>
    </row>
    <row r="196" spans="1:12" x14ac:dyDescent="0.2">
      <c r="A196" s="99"/>
      <c r="B196" s="100" t="s">
        <v>7</v>
      </c>
      <c r="C196" s="101" t="s">
        <v>98</v>
      </c>
      <c r="D196" s="123" t="s">
        <v>252</v>
      </c>
      <c r="E196" s="146" t="s">
        <v>258</v>
      </c>
      <c r="F196" s="152"/>
      <c r="G196" s="128" t="s">
        <v>98</v>
      </c>
      <c r="H196" s="96">
        <v>816491</v>
      </c>
      <c r="I196" s="102">
        <v>139436.5</v>
      </c>
      <c r="J196" s="103">
        <v>677054.5</v>
      </c>
      <c r="K196" s="117" t="str">
        <f t="shared" si="3"/>
        <v>00004090100123210000</v>
      </c>
      <c r="L196" s="106" t="s">
        <v>257</v>
      </c>
    </row>
    <row r="197" spans="1:12" ht="22.5" x14ac:dyDescent="0.2">
      <c r="A197" s="99" t="s">
        <v>123</v>
      </c>
      <c r="B197" s="100" t="s">
        <v>7</v>
      </c>
      <c r="C197" s="101" t="s">
        <v>98</v>
      </c>
      <c r="D197" s="123" t="s">
        <v>252</v>
      </c>
      <c r="E197" s="146" t="s">
        <v>258</v>
      </c>
      <c r="F197" s="152"/>
      <c r="G197" s="128" t="s">
        <v>7</v>
      </c>
      <c r="H197" s="96">
        <v>816491</v>
      </c>
      <c r="I197" s="102">
        <v>139436.5</v>
      </c>
      <c r="J197" s="103">
        <v>677054.5</v>
      </c>
      <c r="K197" s="117" t="str">
        <f t="shared" si="3"/>
        <v>00004090100123210200</v>
      </c>
      <c r="L197" s="106" t="s">
        <v>259</v>
      </c>
    </row>
    <row r="198" spans="1:12" ht="22.5" x14ac:dyDescent="0.2">
      <c r="A198" s="99" t="s">
        <v>125</v>
      </c>
      <c r="B198" s="100" t="s">
        <v>7</v>
      </c>
      <c r="C198" s="101" t="s">
        <v>98</v>
      </c>
      <c r="D198" s="123" t="s">
        <v>252</v>
      </c>
      <c r="E198" s="146" t="s">
        <v>258</v>
      </c>
      <c r="F198" s="152"/>
      <c r="G198" s="128" t="s">
        <v>127</v>
      </c>
      <c r="H198" s="96">
        <v>816491</v>
      </c>
      <c r="I198" s="102">
        <v>139436.5</v>
      </c>
      <c r="J198" s="103">
        <v>677054.5</v>
      </c>
      <c r="K198" s="117" t="str">
        <f t="shared" si="3"/>
        <v>00004090100123210240</v>
      </c>
      <c r="L198" s="106" t="s">
        <v>260</v>
      </c>
    </row>
    <row r="199" spans="1:12" s="84" customFormat="1" x14ac:dyDescent="0.2">
      <c r="A199" s="79" t="s">
        <v>128</v>
      </c>
      <c r="B199" s="78" t="s">
        <v>7</v>
      </c>
      <c r="C199" s="120" t="s">
        <v>98</v>
      </c>
      <c r="D199" s="124" t="s">
        <v>252</v>
      </c>
      <c r="E199" s="149" t="s">
        <v>258</v>
      </c>
      <c r="F199" s="153"/>
      <c r="G199" s="121" t="s">
        <v>129</v>
      </c>
      <c r="H199" s="80">
        <v>816491</v>
      </c>
      <c r="I199" s="81">
        <v>139436.5</v>
      </c>
      <c r="J199" s="82">
        <f>IF(IF(H199="",0,H199)=0,0,(IF(H199&gt;0,IF(I199&gt;H199,0,H199-I199),IF(I199&gt;H199,H199-I199,0))))</f>
        <v>677054.5</v>
      </c>
      <c r="K199" s="117" t="str">
        <f t="shared" si="3"/>
        <v>00004090100123210244</v>
      </c>
      <c r="L199" s="83" t="str">
        <f>C199 &amp; D199 &amp;E199 &amp; F199 &amp; G199</f>
        <v>00004090100123210244</v>
      </c>
    </row>
    <row r="200" spans="1:12" x14ac:dyDescent="0.2">
      <c r="A200" s="99"/>
      <c r="B200" s="100" t="s">
        <v>7</v>
      </c>
      <c r="C200" s="101" t="s">
        <v>98</v>
      </c>
      <c r="D200" s="123" t="s">
        <v>252</v>
      </c>
      <c r="E200" s="146" t="s">
        <v>262</v>
      </c>
      <c r="F200" s="152"/>
      <c r="G200" s="128" t="s">
        <v>98</v>
      </c>
      <c r="H200" s="96">
        <v>10436100</v>
      </c>
      <c r="I200" s="102">
        <v>0</v>
      </c>
      <c r="J200" s="103">
        <v>10436100</v>
      </c>
      <c r="K200" s="117" t="str">
        <f t="shared" si="3"/>
        <v>00004090100171540000</v>
      </c>
      <c r="L200" s="106" t="s">
        <v>261</v>
      </c>
    </row>
    <row r="201" spans="1:12" ht="22.5" x14ac:dyDescent="0.2">
      <c r="A201" s="99" t="s">
        <v>123</v>
      </c>
      <c r="B201" s="100" t="s">
        <v>7</v>
      </c>
      <c r="C201" s="101" t="s">
        <v>98</v>
      </c>
      <c r="D201" s="123" t="s">
        <v>252</v>
      </c>
      <c r="E201" s="146" t="s">
        <v>262</v>
      </c>
      <c r="F201" s="152"/>
      <c r="G201" s="128" t="s">
        <v>7</v>
      </c>
      <c r="H201" s="96">
        <v>10436100</v>
      </c>
      <c r="I201" s="102">
        <v>0</v>
      </c>
      <c r="J201" s="103">
        <v>10436100</v>
      </c>
      <c r="K201" s="117" t="str">
        <f t="shared" si="3"/>
        <v>00004090100171540200</v>
      </c>
      <c r="L201" s="106" t="s">
        <v>263</v>
      </c>
    </row>
    <row r="202" spans="1:12" ht="22.5" x14ac:dyDescent="0.2">
      <c r="A202" s="99" t="s">
        <v>125</v>
      </c>
      <c r="B202" s="100" t="s">
        <v>7</v>
      </c>
      <c r="C202" s="101" t="s">
        <v>98</v>
      </c>
      <c r="D202" s="123" t="s">
        <v>252</v>
      </c>
      <c r="E202" s="146" t="s">
        <v>262</v>
      </c>
      <c r="F202" s="152"/>
      <c r="G202" s="128" t="s">
        <v>127</v>
      </c>
      <c r="H202" s="96">
        <v>10436100</v>
      </c>
      <c r="I202" s="102">
        <v>0</v>
      </c>
      <c r="J202" s="103">
        <v>10436100</v>
      </c>
      <c r="K202" s="117" t="str">
        <f t="shared" si="3"/>
        <v>00004090100171540240</v>
      </c>
      <c r="L202" s="106" t="s">
        <v>264</v>
      </c>
    </row>
    <row r="203" spans="1:12" s="84" customFormat="1" x14ac:dyDescent="0.2">
      <c r="A203" s="79" t="s">
        <v>128</v>
      </c>
      <c r="B203" s="78" t="s">
        <v>7</v>
      </c>
      <c r="C203" s="120" t="s">
        <v>98</v>
      </c>
      <c r="D203" s="124" t="s">
        <v>252</v>
      </c>
      <c r="E203" s="149" t="s">
        <v>262</v>
      </c>
      <c r="F203" s="153"/>
      <c r="G203" s="121" t="s">
        <v>129</v>
      </c>
      <c r="H203" s="80">
        <v>10436100</v>
      </c>
      <c r="I203" s="81">
        <v>0</v>
      </c>
      <c r="J203" s="82">
        <f>IF(IF(H203="",0,H203)=0,0,(IF(H203&gt;0,IF(I203&gt;H203,0,H203-I203),IF(I203&gt;H203,H203-I203,0))))</f>
        <v>10436100</v>
      </c>
      <c r="K203" s="117" t="str">
        <f t="shared" si="3"/>
        <v>00004090100171540244</v>
      </c>
      <c r="L203" s="83" t="str">
        <f>C203 &amp; D203 &amp;E203 &amp; F203 &amp; G203</f>
        <v>00004090100171540244</v>
      </c>
    </row>
    <row r="204" spans="1:12" x14ac:dyDescent="0.2">
      <c r="A204" s="99"/>
      <c r="B204" s="100" t="s">
        <v>7</v>
      </c>
      <c r="C204" s="101" t="s">
        <v>98</v>
      </c>
      <c r="D204" s="123" t="s">
        <v>252</v>
      </c>
      <c r="E204" s="146" t="s">
        <v>266</v>
      </c>
      <c r="F204" s="152"/>
      <c r="G204" s="128" t="s">
        <v>98</v>
      </c>
      <c r="H204" s="96">
        <v>411192</v>
      </c>
      <c r="I204" s="102">
        <v>0</v>
      </c>
      <c r="J204" s="103">
        <v>411192</v>
      </c>
      <c r="K204" s="117" t="str">
        <f t="shared" si="3"/>
        <v>000040901001S1520000</v>
      </c>
      <c r="L204" s="106" t="s">
        <v>265</v>
      </c>
    </row>
    <row r="205" spans="1:12" ht="22.5" x14ac:dyDescent="0.2">
      <c r="A205" s="99" t="s">
        <v>123</v>
      </c>
      <c r="B205" s="100" t="s">
        <v>7</v>
      </c>
      <c r="C205" s="101" t="s">
        <v>98</v>
      </c>
      <c r="D205" s="123" t="s">
        <v>252</v>
      </c>
      <c r="E205" s="146" t="s">
        <v>266</v>
      </c>
      <c r="F205" s="152"/>
      <c r="G205" s="128" t="s">
        <v>7</v>
      </c>
      <c r="H205" s="96">
        <v>411192</v>
      </c>
      <c r="I205" s="102">
        <v>0</v>
      </c>
      <c r="J205" s="103">
        <v>411192</v>
      </c>
      <c r="K205" s="117" t="str">
        <f t="shared" si="3"/>
        <v>000040901001S1520200</v>
      </c>
      <c r="L205" s="106" t="s">
        <v>267</v>
      </c>
    </row>
    <row r="206" spans="1:12" ht="22.5" x14ac:dyDescent="0.2">
      <c r="A206" s="99" t="s">
        <v>125</v>
      </c>
      <c r="B206" s="100" t="s">
        <v>7</v>
      </c>
      <c r="C206" s="101" t="s">
        <v>98</v>
      </c>
      <c r="D206" s="123" t="s">
        <v>252</v>
      </c>
      <c r="E206" s="146" t="s">
        <v>266</v>
      </c>
      <c r="F206" s="152"/>
      <c r="G206" s="128" t="s">
        <v>127</v>
      </c>
      <c r="H206" s="96">
        <v>411192</v>
      </c>
      <c r="I206" s="102">
        <v>0</v>
      </c>
      <c r="J206" s="103">
        <v>411192</v>
      </c>
      <c r="K206" s="117" t="str">
        <f t="shared" si="3"/>
        <v>000040901001S1520240</v>
      </c>
      <c r="L206" s="106" t="s">
        <v>268</v>
      </c>
    </row>
    <row r="207" spans="1:12" s="84" customFormat="1" x14ac:dyDescent="0.2">
      <c r="A207" s="79" t="s">
        <v>128</v>
      </c>
      <c r="B207" s="78" t="s">
        <v>7</v>
      </c>
      <c r="C207" s="120" t="s">
        <v>98</v>
      </c>
      <c r="D207" s="124" t="s">
        <v>252</v>
      </c>
      <c r="E207" s="149" t="s">
        <v>266</v>
      </c>
      <c r="F207" s="153"/>
      <c r="G207" s="121" t="s">
        <v>129</v>
      </c>
      <c r="H207" s="80">
        <v>411192</v>
      </c>
      <c r="I207" s="81">
        <v>0</v>
      </c>
      <c r="J207" s="82">
        <f>IF(IF(H207="",0,H207)=0,0,(IF(H207&gt;0,IF(I207&gt;H207,0,H207-I207),IF(I207&gt;H207,H207-I207,0))))</f>
        <v>411192</v>
      </c>
      <c r="K207" s="117" t="str">
        <f t="shared" si="3"/>
        <v>000040901001S1520244</v>
      </c>
      <c r="L207" s="83" t="str">
        <f>C207 &amp; D207 &amp;E207 &amp; F207 &amp; G207</f>
        <v>000040901001S1520244</v>
      </c>
    </row>
    <row r="208" spans="1:12" x14ac:dyDescent="0.2">
      <c r="A208" s="99"/>
      <c r="B208" s="100" t="s">
        <v>7</v>
      </c>
      <c r="C208" s="101" t="s">
        <v>98</v>
      </c>
      <c r="D208" s="123" t="s">
        <v>252</v>
      </c>
      <c r="E208" s="146" t="s">
        <v>270</v>
      </c>
      <c r="F208" s="152"/>
      <c r="G208" s="128" t="s">
        <v>98</v>
      </c>
      <c r="H208" s="96">
        <v>105484</v>
      </c>
      <c r="I208" s="102">
        <v>0</v>
      </c>
      <c r="J208" s="103">
        <v>105484</v>
      </c>
      <c r="K208" s="117" t="str">
        <f t="shared" si="3"/>
        <v>000040901001S1540000</v>
      </c>
      <c r="L208" s="106" t="s">
        <v>269</v>
      </c>
    </row>
    <row r="209" spans="1:12" ht="22.5" x14ac:dyDescent="0.2">
      <c r="A209" s="99" t="s">
        <v>123</v>
      </c>
      <c r="B209" s="100" t="s">
        <v>7</v>
      </c>
      <c r="C209" s="101" t="s">
        <v>98</v>
      </c>
      <c r="D209" s="123" t="s">
        <v>252</v>
      </c>
      <c r="E209" s="146" t="s">
        <v>270</v>
      </c>
      <c r="F209" s="152"/>
      <c r="G209" s="128" t="s">
        <v>7</v>
      </c>
      <c r="H209" s="96">
        <v>105484</v>
      </c>
      <c r="I209" s="102">
        <v>0</v>
      </c>
      <c r="J209" s="103">
        <v>105484</v>
      </c>
      <c r="K209" s="117" t="str">
        <f t="shared" si="3"/>
        <v>000040901001S1540200</v>
      </c>
      <c r="L209" s="106" t="s">
        <v>271</v>
      </c>
    </row>
    <row r="210" spans="1:12" ht="22.5" x14ac:dyDescent="0.2">
      <c r="A210" s="99" t="s">
        <v>125</v>
      </c>
      <c r="B210" s="100" t="s">
        <v>7</v>
      </c>
      <c r="C210" s="101" t="s">
        <v>98</v>
      </c>
      <c r="D210" s="123" t="s">
        <v>252</v>
      </c>
      <c r="E210" s="146" t="s">
        <v>270</v>
      </c>
      <c r="F210" s="152"/>
      <c r="G210" s="128" t="s">
        <v>127</v>
      </c>
      <c r="H210" s="96">
        <v>105484</v>
      </c>
      <c r="I210" s="102">
        <v>0</v>
      </c>
      <c r="J210" s="103">
        <v>105484</v>
      </c>
      <c r="K210" s="117" t="str">
        <f t="shared" si="3"/>
        <v>000040901001S1540240</v>
      </c>
      <c r="L210" s="106" t="s">
        <v>272</v>
      </c>
    </row>
    <row r="211" spans="1:12" s="84" customFormat="1" x14ac:dyDescent="0.2">
      <c r="A211" s="79" t="s">
        <v>128</v>
      </c>
      <c r="B211" s="78" t="s">
        <v>7</v>
      </c>
      <c r="C211" s="120" t="s">
        <v>98</v>
      </c>
      <c r="D211" s="124" t="s">
        <v>252</v>
      </c>
      <c r="E211" s="149" t="s">
        <v>270</v>
      </c>
      <c r="F211" s="153"/>
      <c r="G211" s="121" t="s">
        <v>129</v>
      </c>
      <c r="H211" s="80">
        <v>105484</v>
      </c>
      <c r="I211" s="81">
        <v>0</v>
      </c>
      <c r="J211" s="82">
        <f>IF(IF(H211="",0,H211)=0,0,(IF(H211&gt;0,IF(I211&gt;H211,0,H211-I211),IF(I211&gt;H211,H211-I211,0))))</f>
        <v>105484</v>
      </c>
      <c r="K211" s="117" t="str">
        <f t="shared" ref="K211:K274" si="4">C211 &amp; D211 &amp;E211 &amp; F211 &amp; G211</f>
        <v>000040901001S1540244</v>
      </c>
      <c r="L211" s="83" t="str">
        <f>C211 &amp; D211 &amp;E211 &amp; F211 &amp; G211</f>
        <v>000040901001S1540244</v>
      </c>
    </row>
    <row r="212" spans="1:12" x14ac:dyDescent="0.2">
      <c r="A212" s="99"/>
      <c r="B212" s="100" t="s">
        <v>7</v>
      </c>
      <c r="C212" s="101" t="s">
        <v>98</v>
      </c>
      <c r="D212" s="123" t="s">
        <v>252</v>
      </c>
      <c r="E212" s="146" t="s">
        <v>274</v>
      </c>
      <c r="F212" s="152"/>
      <c r="G212" s="128" t="s">
        <v>98</v>
      </c>
      <c r="H212" s="96">
        <v>18000</v>
      </c>
      <c r="I212" s="102">
        <v>0</v>
      </c>
      <c r="J212" s="103">
        <v>18000</v>
      </c>
      <c r="K212" s="117" t="str">
        <f t="shared" si="4"/>
        <v>00004090100223330000</v>
      </c>
      <c r="L212" s="106" t="s">
        <v>273</v>
      </c>
    </row>
    <row r="213" spans="1:12" ht="22.5" x14ac:dyDescent="0.2">
      <c r="A213" s="99" t="s">
        <v>123</v>
      </c>
      <c r="B213" s="100" t="s">
        <v>7</v>
      </c>
      <c r="C213" s="101" t="s">
        <v>98</v>
      </c>
      <c r="D213" s="123" t="s">
        <v>252</v>
      </c>
      <c r="E213" s="146" t="s">
        <v>274</v>
      </c>
      <c r="F213" s="152"/>
      <c r="G213" s="128" t="s">
        <v>7</v>
      </c>
      <c r="H213" s="96">
        <v>18000</v>
      </c>
      <c r="I213" s="102">
        <v>0</v>
      </c>
      <c r="J213" s="103">
        <v>18000</v>
      </c>
      <c r="K213" s="117" t="str">
        <f t="shared" si="4"/>
        <v>00004090100223330200</v>
      </c>
      <c r="L213" s="106" t="s">
        <v>275</v>
      </c>
    </row>
    <row r="214" spans="1:12" ht="22.5" x14ac:dyDescent="0.2">
      <c r="A214" s="99" t="s">
        <v>125</v>
      </c>
      <c r="B214" s="100" t="s">
        <v>7</v>
      </c>
      <c r="C214" s="101" t="s">
        <v>98</v>
      </c>
      <c r="D214" s="123" t="s">
        <v>252</v>
      </c>
      <c r="E214" s="146" t="s">
        <v>274</v>
      </c>
      <c r="F214" s="152"/>
      <c r="G214" s="128" t="s">
        <v>127</v>
      </c>
      <c r="H214" s="96">
        <v>18000</v>
      </c>
      <c r="I214" s="102">
        <v>0</v>
      </c>
      <c r="J214" s="103">
        <v>18000</v>
      </c>
      <c r="K214" s="117" t="str">
        <f t="shared" si="4"/>
        <v>00004090100223330240</v>
      </c>
      <c r="L214" s="106" t="s">
        <v>276</v>
      </c>
    </row>
    <row r="215" spans="1:12" s="84" customFormat="1" x14ac:dyDescent="0.2">
      <c r="A215" s="79" t="s">
        <v>128</v>
      </c>
      <c r="B215" s="78" t="s">
        <v>7</v>
      </c>
      <c r="C215" s="120" t="s">
        <v>98</v>
      </c>
      <c r="D215" s="124" t="s">
        <v>252</v>
      </c>
      <c r="E215" s="149" t="s">
        <v>274</v>
      </c>
      <c r="F215" s="153"/>
      <c r="G215" s="121" t="s">
        <v>129</v>
      </c>
      <c r="H215" s="80">
        <v>18000</v>
      </c>
      <c r="I215" s="81">
        <v>0</v>
      </c>
      <c r="J215" s="82">
        <f>IF(IF(H215="",0,H215)=0,0,(IF(H215&gt;0,IF(I215&gt;H215,0,H215-I215),IF(I215&gt;H215,H215-I215,0))))</f>
        <v>18000</v>
      </c>
      <c r="K215" s="117" t="str">
        <f t="shared" si="4"/>
        <v>00004090100223330244</v>
      </c>
      <c r="L215" s="83" t="str">
        <f>C215 &amp; D215 &amp;E215 &amp; F215 &amp; G215</f>
        <v>00004090100223330244</v>
      </c>
    </row>
    <row r="216" spans="1:12" x14ac:dyDescent="0.2">
      <c r="A216" s="99"/>
      <c r="B216" s="100" t="s">
        <v>7</v>
      </c>
      <c r="C216" s="101" t="s">
        <v>98</v>
      </c>
      <c r="D216" s="123" t="s">
        <v>252</v>
      </c>
      <c r="E216" s="146" t="s">
        <v>278</v>
      </c>
      <c r="F216" s="152"/>
      <c r="G216" s="128" t="s">
        <v>98</v>
      </c>
      <c r="H216" s="96">
        <v>1326000</v>
      </c>
      <c r="I216" s="102">
        <v>0</v>
      </c>
      <c r="J216" s="103">
        <v>1326000</v>
      </c>
      <c r="K216" s="117" t="str">
        <f t="shared" si="4"/>
        <v>00004090100271520000</v>
      </c>
      <c r="L216" s="106" t="s">
        <v>277</v>
      </c>
    </row>
    <row r="217" spans="1:12" ht="22.5" x14ac:dyDescent="0.2">
      <c r="A217" s="99" t="s">
        <v>123</v>
      </c>
      <c r="B217" s="100" t="s">
        <v>7</v>
      </c>
      <c r="C217" s="101" t="s">
        <v>98</v>
      </c>
      <c r="D217" s="123" t="s">
        <v>252</v>
      </c>
      <c r="E217" s="146" t="s">
        <v>278</v>
      </c>
      <c r="F217" s="152"/>
      <c r="G217" s="128" t="s">
        <v>7</v>
      </c>
      <c r="H217" s="96">
        <v>1326000</v>
      </c>
      <c r="I217" s="102">
        <v>0</v>
      </c>
      <c r="J217" s="103">
        <v>1326000</v>
      </c>
      <c r="K217" s="117" t="str">
        <f t="shared" si="4"/>
        <v>00004090100271520200</v>
      </c>
      <c r="L217" s="106" t="s">
        <v>279</v>
      </c>
    </row>
    <row r="218" spans="1:12" ht="22.5" x14ac:dyDescent="0.2">
      <c r="A218" s="99" t="s">
        <v>125</v>
      </c>
      <c r="B218" s="100" t="s">
        <v>7</v>
      </c>
      <c r="C218" s="101" t="s">
        <v>98</v>
      </c>
      <c r="D218" s="123" t="s">
        <v>252</v>
      </c>
      <c r="E218" s="146" t="s">
        <v>278</v>
      </c>
      <c r="F218" s="152"/>
      <c r="G218" s="128" t="s">
        <v>127</v>
      </c>
      <c r="H218" s="96">
        <v>1326000</v>
      </c>
      <c r="I218" s="102">
        <v>0</v>
      </c>
      <c r="J218" s="103">
        <v>1326000</v>
      </c>
      <c r="K218" s="117" t="str">
        <f t="shared" si="4"/>
        <v>00004090100271520240</v>
      </c>
      <c r="L218" s="106" t="s">
        <v>280</v>
      </c>
    </row>
    <row r="219" spans="1:12" s="84" customFormat="1" x14ac:dyDescent="0.2">
      <c r="A219" s="79" t="s">
        <v>128</v>
      </c>
      <c r="B219" s="78" t="s">
        <v>7</v>
      </c>
      <c r="C219" s="120" t="s">
        <v>98</v>
      </c>
      <c r="D219" s="124" t="s">
        <v>252</v>
      </c>
      <c r="E219" s="149" t="s">
        <v>278</v>
      </c>
      <c r="F219" s="153"/>
      <c r="G219" s="121" t="s">
        <v>129</v>
      </c>
      <c r="H219" s="80">
        <v>1326000</v>
      </c>
      <c r="I219" s="81">
        <v>0</v>
      </c>
      <c r="J219" s="82">
        <f>IF(IF(H219="",0,H219)=0,0,(IF(H219&gt;0,IF(I219&gt;H219,0,H219-I219),IF(I219&gt;H219,H219-I219,0))))</f>
        <v>1326000</v>
      </c>
      <c r="K219" s="117" t="str">
        <f t="shared" si="4"/>
        <v>00004090100271520244</v>
      </c>
      <c r="L219" s="83" t="str">
        <f>C219 &amp; D219 &amp;E219 &amp; F219 &amp; G219</f>
        <v>00004090100271520244</v>
      </c>
    </row>
    <row r="220" spans="1:12" x14ac:dyDescent="0.2">
      <c r="A220" s="99" t="s">
        <v>281</v>
      </c>
      <c r="B220" s="100" t="s">
        <v>7</v>
      </c>
      <c r="C220" s="101" t="s">
        <v>98</v>
      </c>
      <c r="D220" s="123" t="s">
        <v>283</v>
      </c>
      <c r="E220" s="146" t="s">
        <v>100</v>
      </c>
      <c r="F220" s="152"/>
      <c r="G220" s="128" t="s">
        <v>98</v>
      </c>
      <c r="H220" s="96">
        <v>7000</v>
      </c>
      <c r="I220" s="102">
        <v>0</v>
      </c>
      <c r="J220" s="103">
        <v>7000</v>
      </c>
      <c r="K220" s="117" t="str">
        <f t="shared" si="4"/>
        <v>00004120000000000000</v>
      </c>
      <c r="L220" s="106" t="s">
        <v>282</v>
      </c>
    </row>
    <row r="221" spans="1:12" x14ac:dyDescent="0.2">
      <c r="A221" s="99"/>
      <c r="B221" s="100" t="s">
        <v>7</v>
      </c>
      <c r="C221" s="101" t="s">
        <v>98</v>
      </c>
      <c r="D221" s="123" t="s">
        <v>283</v>
      </c>
      <c r="E221" s="146" t="s">
        <v>285</v>
      </c>
      <c r="F221" s="152"/>
      <c r="G221" s="128" t="s">
        <v>98</v>
      </c>
      <c r="H221" s="96">
        <v>7000</v>
      </c>
      <c r="I221" s="102">
        <v>0</v>
      </c>
      <c r="J221" s="103">
        <v>7000</v>
      </c>
      <c r="K221" s="117" t="str">
        <f t="shared" si="4"/>
        <v>00004129410011050000</v>
      </c>
      <c r="L221" s="106" t="s">
        <v>284</v>
      </c>
    </row>
    <row r="222" spans="1:12" ht="22.5" x14ac:dyDescent="0.2">
      <c r="A222" s="99" t="s">
        <v>123</v>
      </c>
      <c r="B222" s="100" t="s">
        <v>7</v>
      </c>
      <c r="C222" s="101" t="s">
        <v>98</v>
      </c>
      <c r="D222" s="123" t="s">
        <v>283</v>
      </c>
      <c r="E222" s="146" t="s">
        <v>285</v>
      </c>
      <c r="F222" s="152"/>
      <c r="G222" s="128" t="s">
        <v>7</v>
      </c>
      <c r="H222" s="96">
        <v>7000</v>
      </c>
      <c r="I222" s="102">
        <v>0</v>
      </c>
      <c r="J222" s="103">
        <v>7000</v>
      </c>
      <c r="K222" s="117" t="str">
        <f t="shared" si="4"/>
        <v>00004129410011050200</v>
      </c>
      <c r="L222" s="106" t="s">
        <v>286</v>
      </c>
    </row>
    <row r="223" spans="1:12" ht="22.5" x14ac:dyDescent="0.2">
      <c r="A223" s="99" t="s">
        <v>125</v>
      </c>
      <c r="B223" s="100" t="s">
        <v>7</v>
      </c>
      <c r="C223" s="101" t="s">
        <v>98</v>
      </c>
      <c r="D223" s="123" t="s">
        <v>283</v>
      </c>
      <c r="E223" s="146" t="s">
        <v>285</v>
      </c>
      <c r="F223" s="152"/>
      <c r="G223" s="128" t="s">
        <v>127</v>
      </c>
      <c r="H223" s="96">
        <v>7000</v>
      </c>
      <c r="I223" s="102">
        <v>0</v>
      </c>
      <c r="J223" s="103">
        <v>7000</v>
      </c>
      <c r="K223" s="117" t="str">
        <f t="shared" si="4"/>
        <v>00004129410011050240</v>
      </c>
      <c r="L223" s="106" t="s">
        <v>287</v>
      </c>
    </row>
    <row r="224" spans="1:12" s="84" customFormat="1" x14ac:dyDescent="0.2">
      <c r="A224" s="79" t="s">
        <v>128</v>
      </c>
      <c r="B224" s="78" t="s">
        <v>7</v>
      </c>
      <c r="C224" s="120" t="s">
        <v>98</v>
      </c>
      <c r="D224" s="124" t="s">
        <v>283</v>
      </c>
      <c r="E224" s="149" t="s">
        <v>285</v>
      </c>
      <c r="F224" s="153"/>
      <c r="G224" s="121" t="s">
        <v>129</v>
      </c>
      <c r="H224" s="80">
        <v>7000</v>
      </c>
      <c r="I224" s="81">
        <v>0</v>
      </c>
      <c r="J224" s="82">
        <f>IF(IF(H224="",0,H224)=0,0,(IF(H224&gt;0,IF(I224&gt;H224,0,H224-I224),IF(I224&gt;H224,H224-I224,0))))</f>
        <v>7000</v>
      </c>
      <c r="K224" s="117" t="str">
        <f t="shared" si="4"/>
        <v>00004129410011050244</v>
      </c>
      <c r="L224" s="83" t="str">
        <f>C224 &amp; D224 &amp;E224 &amp; F224 &amp; G224</f>
        <v>00004129410011050244</v>
      </c>
    </row>
    <row r="225" spans="1:12" x14ac:dyDescent="0.2">
      <c r="A225" s="99" t="s">
        <v>288</v>
      </c>
      <c r="B225" s="100" t="s">
        <v>7</v>
      </c>
      <c r="C225" s="101" t="s">
        <v>98</v>
      </c>
      <c r="D225" s="123" t="s">
        <v>290</v>
      </c>
      <c r="E225" s="146" t="s">
        <v>100</v>
      </c>
      <c r="F225" s="152"/>
      <c r="G225" s="128" t="s">
        <v>98</v>
      </c>
      <c r="H225" s="96">
        <v>2859699</v>
      </c>
      <c r="I225" s="102">
        <v>258096.33</v>
      </c>
      <c r="J225" s="103">
        <v>2601602.67</v>
      </c>
      <c r="K225" s="117" t="str">
        <f t="shared" si="4"/>
        <v>00005000000000000000</v>
      </c>
      <c r="L225" s="106" t="s">
        <v>289</v>
      </c>
    </row>
    <row r="226" spans="1:12" x14ac:dyDescent="0.2">
      <c r="A226" s="99" t="s">
        <v>291</v>
      </c>
      <c r="B226" s="100" t="s">
        <v>7</v>
      </c>
      <c r="C226" s="101" t="s">
        <v>98</v>
      </c>
      <c r="D226" s="123" t="s">
        <v>293</v>
      </c>
      <c r="E226" s="146" t="s">
        <v>100</v>
      </c>
      <c r="F226" s="152"/>
      <c r="G226" s="128" t="s">
        <v>98</v>
      </c>
      <c r="H226" s="96">
        <v>2859699</v>
      </c>
      <c r="I226" s="102">
        <v>258096.33</v>
      </c>
      <c r="J226" s="103">
        <v>2601602.67</v>
      </c>
      <c r="K226" s="117" t="str">
        <f t="shared" si="4"/>
        <v>00005030000000000000</v>
      </c>
      <c r="L226" s="106" t="s">
        <v>292</v>
      </c>
    </row>
    <row r="227" spans="1:12" x14ac:dyDescent="0.2">
      <c r="A227" s="99"/>
      <c r="B227" s="100" t="s">
        <v>7</v>
      </c>
      <c r="C227" s="101" t="s">
        <v>98</v>
      </c>
      <c r="D227" s="123" t="s">
        <v>293</v>
      </c>
      <c r="E227" s="146" t="s">
        <v>295</v>
      </c>
      <c r="F227" s="152"/>
      <c r="G227" s="128" t="s">
        <v>98</v>
      </c>
      <c r="H227" s="96">
        <v>110399</v>
      </c>
      <c r="I227" s="102">
        <v>0</v>
      </c>
      <c r="J227" s="103">
        <v>110399</v>
      </c>
      <c r="K227" s="117" t="str">
        <f t="shared" si="4"/>
        <v>000050312000S1480000</v>
      </c>
      <c r="L227" s="106" t="s">
        <v>294</v>
      </c>
    </row>
    <row r="228" spans="1:12" ht="22.5" x14ac:dyDescent="0.2">
      <c r="A228" s="99" t="s">
        <v>123</v>
      </c>
      <c r="B228" s="100" t="s">
        <v>7</v>
      </c>
      <c r="C228" s="101" t="s">
        <v>98</v>
      </c>
      <c r="D228" s="123" t="s">
        <v>293</v>
      </c>
      <c r="E228" s="146" t="s">
        <v>295</v>
      </c>
      <c r="F228" s="152"/>
      <c r="G228" s="128" t="s">
        <v>7</v>
      </c>
      <c r="H228" s="96">
        <v>110399</v>
      </c>
      <c r="I228" s="102">
        <v>0</v>
      </c>
      <c r="J228" s="103">
        <v>110399</v>
      </c>
      <c r="K228" s="117" t="str">
        <f t="shared" si="4"/>
        <v>000050312000S1480200</v>
      </c>
      <c r="L228" s="106" t="s">
        <v>296</v>
      </c>
    </row>
    <row r="229" spans="1:12" ht="22.5" x14ac:dyDescent="0.2">
      <c r="A229" s="99" t="s">
        <v>125</v>
      </c>
      <c r="B229" s="100" t="s">
        <v>7</v>
      </c>
      <c r="C229" s="101" t="s">
        <v>98</v>
      </c>
      <c r="D229" s="123" t="s">
        <v>293</v>
      </c>
      <c r="E229" s="146" t="s">
        <v>295</v>
      </c>
      <c r="F229" s="152"/>
      <c r="G229" s="128" t="s">
        <v>127</v>
      </c>
      <c r="H229" s="96">
        <v>110399</v>
      </c>
      <c r="I229" s="102">
        <v>0</v>
      </c>
      <c r="J229" s="103">
        <v>110399</v>
      </c>
      <c r="K229" s="117" t="str">
        <f t="shared" si="4"/>
        <v>000050312000S1480240</v>
      </c>
      <c r="L229" s="106" t="s">
        <v>297</v>
      </c>
    </row>
    <row r="230" spans="1:12" s="84" customFormat="1" x14ac:dyDescent="0.2">
      <c r="A230" s="79" t="s">
        <v>128</v>
      </c>
      <c r="B230" s="78" t="s">
        <v>7</v>
      </c>
      <c r="C230" s="120" t="s">
        <v>98</v>
      </c>
      <c r="D230" s="124" t="s">
        <v>293</v>
      </c>
      <c r="E230" s="149" t="s">
        <v>295</v>
      </c>
      <c r="F230" s="153"/>
      <c r="G230" s="121" t="s">
        <v>129</v>
      </c>
      <c r="H230" s="80">
        <v>110399</v>
      </c>
      <c r="I230" s="81">
        <v>0</v>
      </c>
      <c r="J230" s="82">
        <f>IF(IF(H230="",0,H230)=0,0,(IF(H230&gt;0,IF(I230&gt;H230,0,H230-I230),IF(I230&gt;H230,H230-I230,0))))</f>
        <v>110399</v>
      </c>
      <c r="K230" s="117" t="str">
        <f t="shared" si="4"/>
        <v>000050312000S1480244</v>
      </c>
      <c r="L230" s="83" t="str">
        <f>C230 &amp; D230 &amp;E230 &amp; F230 &amp; G230</f>
        <v>000050312000S1480244</v>
      </c>
    </row>
    <row r="231" spans="1:12" x14ac:dyDescent="0.2">
      <c r="A231" s="99"/>
      <c r="B231" s="100" t="s">
        <v>7</v>
      </c>
      <c r="C231" s="101" t="s">
        <v>98</v>
      </c>
      <c r="D231" s="123" t="s">
        <v>293</v>
      </c>
      <c r="E231" s="146" t="s">
        <v>299</v>
      </c>
      <c r="F231" s="152"/>
      <c r="G231" s="128" t="s">
        <v>98</v>
      </c>
      <c r="H231" s="96">
        <v>750000</v>
      </c>
      <c r="I231" s="102">
        <v>51573.59</v>
      </c>
      <c r="J231" s="103">
        <v>698426.41</v>
      </c>
      <c r="K231" s="117" t="str">
        <f t="shared" si="4"/>
        <v>00005031310123010000</v>
      </c>
      <c r="L231" s="106" t="s">
        <v>298</v>
      </c>
    </row>
    <row r="232" spans="1:12" ht="22.5" x14ac:dyDescent="0.2">
      <c r="A232" s="99" t="s">
        <v>123</v>
      </c>
      <c r="B232" s="100" t="s">
        <v>7</v>
      </c>
      <c r="C232" s="101" t="s">
        <v>98</v>
      </c>
      <c r="D232" s="123" t="s">
        <v>293</v>
      </c>
      <c r="E232" s="146" t="s">
        <v>299</v>
      </c>
      <c r="F232" s="152"/>
      <c r="G232" s="128" t="s">
        <v>7</v>
      </c>
      <c r="H232" s="96">
        <v>750000</v>
      </c>
      <c r="I232" s="102">
        <v>51573.59</v>
      </c>
      <c r="J232" s="103">
        <v>698426.41</v>
      </c>
      <c r="K232" s="117" t="str">
        <f t="shared" si="4"/>
        <v>00005031310123010200</v>
      </c>
      <c r="L232" s="106" t="s">
        <v>300</v>
      </c>
    </row>
    <row r="233" spans="1:12" ht="22.5" x14ac:dyDescent="0.2">
      <c r="A233" s="99" t="s">
        <v>125</v>
      </c>
      <c r="B233" s="100" t="s">
        <v>7</v>
      </c>
      <c r="C233" s="101" t="s">
        <v>98</v>
      </c>
      <c r="D233" s="123" t="s">
        <v>293</v>
      </c>
      <c r="E233" s="146" t="s">
        <v>299</v>
      </c>
      <c r="F233" s="152"/>
      <c r="G233" s="128" t="s">
        <v>127</v>
      </c>
      <c r="H233" s="96">
        <v>750000</v>
      </c>
      <c r="I233" s="102">
        <v>51573.59</v>
      </c>
      <c r="J233" s="103">
        <v>698426.41</v>
      </c>
      <c r="K233" s="117" t="str">
        <f t="shared" si="4"/>
        <v>00005031310123010240</v>
      </c>
      <c r="L233" s="106" t="s">
        <v>301</v>
      </c>
    </row>
    <row r="234" spans="1:12" s="84" customFormat="1" x14ac:dyDescent="0.2">
      <c r="A234" s="79" t="s">
        <v>128</v>
      </c>
      <c r="B234" s="78" t="s">
        <v>7</v>
      </c>
      <c r="C234" s="120" t="s">
        <v>98</v>
      </c>
      <c r="D234" s="124" t="s">
        <v>293</v>
      </c>
      <c r="E234" s="149" t="s">
        <v>299</v>
      </c>
      <c r="F234" s="153"/>
      <c r="G234" s="121" t="s">
        <v>129</v>
      </c>
      <c r="H234" s="80">
        <v>750000</v>
      </c>
      <c r="I234" s="81">
        <v>51573.59</v>
      </c>
      <c r="J234" s="82">
        <f>IF(IF(H234="",0,H234)=0,0,(IF(H234&gt;0,IF(I234&gt;H234,0,H234-I234),IF(I234&gt;H234,H234-I234,0))))</f>
        <v>698426.41</v>
      </c>
      <c r="K234" s="117" t="str">
        <f t="shared" si="4"/>
        <v>00005031310123010244</v>
      </c>
      <c r="L234" s="83" t="str">
        <f>C234 &amp; D234 &amp;E234 &amp; F234 &amp; G234</f>
        <v>00005031310123010244</v>
      </c>
    </row>
    <row r="235" spans="1:12" x14ac:dyDescent="0.2">
      <c r="A235" s="99"/>
      <c r="B235" s="100" t="s">
        <v>7</v>
      </c>
      <c r="C235" s="101" t="s">
        <v>98</v>
      </c>
      <c r="D235" s="123" t="s">
        <v>293</v>
      </c>
      <c r="E235" s="146" t="s">
        <v>303</v>
      </c>
      <c r="F235" s="152"/>
      <c r="G235" s="128" t="s">
        <v>98</v>
      </c>
      <c r="H235" s="96">
        <v>290000</v>
      </c>
      <c r="I235" s="102">
        <v>94950</v>
      </c>
      <c r="J235" s="103">
        <v>195050</v>
      </c>
      <c r="K235" s="117" t="str">
        <f t="shared" si="4"/>
        <v>00005031310223020000</v>
      </c>
      <c r="L235" s="106" t="s">
        <v>302</v>
      </c>
    </row>
    <row r="236" spans="1:12" ht="22.5" x14ac:dyDescent="0.2">
      <c r="A236" s="99" t="s">
        <v>123</v>
      </c>
      <c r="B236" s="100" t="s">
        <v>7</v>
      </c>
      <c r="C236" s="101" t="s">
        <v>98</v>
      </c>
      <c r="D236" s="123" t="s">
        <v>293</v>
      </c>
      <c r="E236" s="146" t="s">
        <v>303</v>
      </c>
      <c r="F236" s="152"/>
      <c r="G236" s="128" t="s">
        <v>7</v>
      </c>
      <c r="H236" s="96">
        <v>290000</v>
      </c>
      <c r="I236" s="102">
        <v>94950</v>
      </c>
      <c r="J236" s="103">
        <v>195050</v>
      </c>
      <c r="K236" s="117" t="str">
        <f t="shared" si="4"/>
        <v>00005031310223020200</v>
      </c>
      <c r="L236" s="106" t="s">
        <v>304</v>
      </c>
    </row>
    <row r="237" spans="1:12" ht="22.5" x14ac:dyDescent="0.2">
      <c r="A237" s="99" t="s">
        <v>125</v>
      </c>
      <c r="B237" s="100" t="s">
        <v>7</v>
      </c>
      <c r="C237" s="101" t="s">
        <v>98</v>
      </c>
      <c r="D237" s="123" t="s">
        <v>293</v>
      </c>
      <c r="E237" s="146" t="s">
        <v>303</v>
      </c>
      <c r="F237" s="152"/>
      <c r="G237" s="128" t="s">
        <v>127</v>
      </c>
      <c r="H237" s="96">
        <v>290000</v>
      </c>
      <c r="I237" s="102">
        <v>94950</v>
      </c>
      <c r="J237" s="103">
        <v>195050</v>
      </c>
      <c r="K237" s="117" t="str">
        <f t="shared" si="4"/>
        <v>00005031310223020240</v>
      </c>
      <c r="L237" s="106" t="s">
        <v>305</v>
      </c>
    </row>
    <row r="238" spans="1:12" s="84" customFormat="1" x14ac:dyDescent="0.2">
      <c r="A238" s="79" t="s">
        <v>128</v>
      </c>
      <c r="B238" s="78" t="s">
        <v>7</v>
      </c>
      <c r="C238" s="120" t="s">
        <v>98</v>
      </c>
      <c r="D238" s="124" t="s">
        <v>293</v>
      </c>
      <c r="E238" s="149" t="s">
        <v>303</v>
      </c>
      <c r="F238" s="153"/>
      <c r="G238" s="121" t="s">
        <v>129</v>
      </c>
      <c r="H238" s="80">
        <v>290000</v>
      </c>
      <c r="I238" s="81">
        <v>94950</v>
      </c>
      <c r="J238" s="82">
        <f>IF(IF(H238="",0,H238)=0,0,(IF(H238&gt;0,IF(I238&gt;H238,0,H238-I238),IF(I238&gt;H238,H238-I238,0))))</f>
        <v>195050</v>
      </c>
      <c r="K238" s="117" t="str">
        <f t="shared" si="4"/>
        <v>00005031310223020244</v>
      </c>
      <c r="L238" s="83" t="str">
        <f>C238 &amp; D238 &amp;E238 &amp; F238 &amp; G238</f>
        <v>00005031310223020244</v>
      </c>
    </row>
    <row r="239" spans="1:12" x14ac:dyDescent="0.2">
      <c r="A239" s="99"/>
      <c r="B239" s="100" t="s">
        <v>7</v>
      </c>
      <c r="C239" s="101" t="s">
        <v>98</v>
      </c>
      <c r="D239" s="123" t="s">
        <v>293</v>
      </c>
      <c r="E239" s="146" t="s">
        <v>307</v>
      </c>
      <c r="F239" s="152"/>
      <c r="G239" s="128" t="s">
        <v>98</v>
      </c>
      <c r="H239" s="96">
        <v>50000</v>
      </c>
      <c r="I239" s="102">
        <v>37485</v>
      </c>
      <c r="J239" s="103">
        <v>12515</v>
      </c>
      <c r="K239" s="117" t="str">
        <f t="shared" si="4"/>
        <v>00005031320123030000</v>
      </c>
      <c r="L239" s="106" t="s">
        <v>306</v>
      </c>
    </row>
    <row r="240" spans="1:12" ht="22.5" x14ac:dyDescent="0.2">
      <c r="A240" s="99" t="s">
        <v>123</v>
      </c>
      <c r="B240" s="100" t="s">
        <v>7</v>
      </c>
      <c r="C240" s="101" t="s">
        <v>98</v>
      </c>
      <c r="D240" s="123" t="s">
        <v>293</v>
      </c>
      <c r="E240" s="146" t="s">
        <v>307</v>
      </c>
      <c r="F240" s="152"/>
      <c r="G240" s="128" t="s">
        <v>7</v>
      </c>
      <c r="H240" s="96">
        <v>50000</v>
      </c>
      <c r="I240" s="102">
        <v>37485</v>
      </c>
      <c r="J240" s="103">
        <v>12515</v>
      </c>
      <c r="K240" s="117" t="str">
        <f t="shared" si="4"/>
        <v>00005031320123030200</v>
      </c>
      <c r="L240" s="106" t="s">
        <v>308</v>
      </c>
    </row>
    <row r="241" spans="1:12" ht="22.5" x14ac:dyDescent="0.2">
      <c r="A241" s="99" t="s">
        <v>125</v>
      </c>
      <c r="B241" s="100" t="s">
        <v>7</v>
      </c>
      <c r="C241" s="101" t="s">
        <v>98</v>
      </c>
      <c r="D241" s="123" t="s">
        <v>293</v>
      </c>
      <c r="E241" s="146" t="s">
        <v>307</v>
      </c>
      <c r="F241" s="152"/>
      <c r="G241" s="128" t="s">
        <v>127</v>
      </c>
      <c r="H241" s="96">
        <v>50000</v>
      </c>
      <c r="I241" s="102">
        <v>37485</v>
      </c>
      <c r="J241" s="103">
        <v>12515</v>
      </c>
      <c r="K241" s="117" t="str">
        <f t="shared" si="4"/>
        <v>00005031320123030240</v>
      </c>
      <c r="L241" s="106" t="s">
        <v>309</v>
      </c>
    </row>
    <row r="242" spans="1:12" s="84" customFormat="1" x14ac:dyDescent="0.2">
      <c r="A242" s="79" t="s">
        <v>128</v>
      </c>
      <c r="B242" s="78" t="s">
        <v>7</v>
      </c>
      <c r="C242" s="120" t="s">
        <v>98</v>
      </c>
      <c r="D242" s="124" t="s">
        <v>293</v>
      </c>
      <c r="E242" s="149" t="s">
        <v>307</v>
      </c>
      <c r="F242" s="153"/>
      <c r="G242" s="121" t="s">
        <v>129</v>
      </c>
      <c r="H242" s="80">
        <v>50000</v>
      </c>
      <c r="I242" s="81">
        <v>37485</v>
      </c>
      <c r="J242" s="82">
        <f>IF(IF(H242="",0,H242)=0,0,(IF(H242&gt;0,IF(I242&gt;H242,0,H242-I242),IF(I242&gt;H242,H242-I242,0))))</f>
        <v>12515</v>
      </c>
      <c r="K242" s="117" t="str">
        <f t="shared" si="4"/>
        <v>00005031320123030244</v>
      </c>
      <c r="L242" s="83" t="str">
        <f>C242 &amp; D242 &amp;E242 &amp; F242 &amp; G242</f>
        <v>00005031320123030244</v>
      </c>
    </row>
    <row r="243" spans="1:12" x14ac:dyDescent="0.2">
      <c r="A243" s="99"/>
      <c r="B243" s="100" t="s">
        <v>7</v>
      </c>
      <c r="C243" s="101" t="s">
        <v>98</v>
      </c>
      <c r="D243" s="123" t="s">
        <v>293</v>
      </c>
      <c r="E243" s="146" t="s">
        <v>311</v>
      </c>
      <c r="F243" s="152"/>
      <c r="G243" s="128" t="s">
        <v>98</v>
      </c>
      <c r="H243" s="96">
        <v>4000</v>
      </c>
      <c r="I243" s="102">
        <v>0</v>
      </c>
      <c r="J243" s="103">
        <v>4000</v>
      </c>
      <c r="K243" s="117" t="str">
        <f t="shared" si="4"/>
        <v>00005031320223040000</v>
      </c>
      <c r="L243" s="106" t="s">
        <v>310</v>
      </c>
    </row>
    <row r="244" spans="1:12" ht="22.5" x14ac:dyDescent="0.2">
      <c r="A244" s="99" t="s">
        <v>123</v>
      </c>
      <c r="B244" s="100" t="s">
        <v>7</v>
      </c>
      <c r="C244" s="101" t="s">
        <v>98</v>
      </c>
      <c r="D244" s="123" t="s">
        <v>293</v>
      </c>
      <c r="E244" s="146" t="s">
        <v>311</v>
      </c>
      <c r="F244" s="152"/>
      <c r="G244" s="128" t="s">
        <v>7</v>
      </c>
      <c r="H244" s="96">
        <v>4000</v>
      </c>
      <c r="I244" s="102">
        <v>0</v>
      </c>
      <c r="J244" s="103">
        <v>4000</v>
      </c>
      <c r="K244" s="117" t="str">
        <f t="shared" si="4"/>
        <v>00005031320223040200</v>
      </c>
      <c r="L244" s="106" t="s">
        <v>312</v>
      </c>
    </row>
    <row r="245" spans="1:12" ht="22.5" x14ac:dyDescent="0.2">
      <c r="A245" s="99" t="s">
        <v>125</v>
      </c>
      <c r="B245" s="100" t="s">
        <v>7</v>
      </c>
      <c r="C245" s="101" t="s">
        <v>98</v>
      </c>
      <c r="D245" s="123" t="s">
        <v>293</v>
      </c>
      <c r="E245" s="146" t="s">
        <v>311</v>
      </c>
      <c r="F245" s="152"/>
      <c r="G245" s="128" t="s">
        <v>127</v>
      </c>
      <c r="H245" s="96">
        <v>4000</v>
      </c>
      <c r="I245" s="102">
        <v>0</v>
      </c>
      <c r="J245" s="103">
        <v>4000</v>
      </c>
      <c r="K245" s="117" t="str">
        <f t="shared" si="4"/>
        <v>00005031320223040240</v>
      </c>
      <c r="L245" s="106" t="s">
        <v>313</v>
      </c>
    </row>
    <row r="246" spans="1:12" s="84" customFormat="1" x14ac:dyDescent="0.2">
      <c r="A246" s="79" t="s">
        <v>128</v>
      </c>
      <c r="B246" s="78" t="s">
        <v>7</v>
      </c>
      <c r="C246" s="120" t="s">
        <v>98</v>
      </c>
      <c r="D246" s="124" t="s">
        <v>293</v>
      </c>
      <c r="E246" s="149" t="s">
        <v>311</v>
      </c>
      <c r="F246" s="153"/>
      <c r="G246" s="121" t="s">
        <v>129</v>
      </c>
      <c r="H246" s="80">
        <v>4000</v>
      </c>
      <c r="I246" s="81">
        <v>0</v>
      </c>
      <c r="J246" s="82">
        <f>IF(IF(H246="",0,H246)=0,0,(IF(H246&gt;0,IF(I246&gt;H246,0,H246-I246),IF(I246&gt;H246,H246-I246,0))))</f>
        <v>4000</v>
      </c>
      <c r="K246" s="117" t="str">
        <f t="shared" si="4"/>
        <v>00005031320223040244</v>
      </c>
      <c r="L246" s="83" t="str">
        <f>C246 &amp; D246 &amp;E246 &amp; F246 &amp; G246</f>
        <v>00005031320223040244</v>
      </c>
    </row>
    <row r="247" spans="1:12" x14ac:dyDescent="0.2">
      <c r="A247" s="99"/>
      <c r="B247" s="100" t="s">
        <v>7</v>
      </c>
      <c r="C247" s="101" t="s">
        <v>98</v>
      </c>
      <c r="D247" s="123" t="s">
        <v>293</v>
      </c>
      <c r="E247" s="146" t="s">
        <v>315</v>
      </c>
      <c r="F247" s="152"/>
      <c r="G247" s="128" t="s">
        <v>98</v>
      </c>
      <c r="H247" s="96">
        <v>30000</v>
      </c>
      <c r="I247" s="102">
        <v>0</v>
      </c>
      <c r="J247" s="103">
        <v>30000</v>
      </c>
      <c r="K247" s="117" t="str">
        <f t="shared" si="4"/>
        <v>00005031320323050000</v>
      </c>
      <c r="L247" s="106" t="s">
        <v>314</v>
      </c>
    </row>
    <row r="248" spans="1:12" ht="22.5" x14ac:dyDescent="0.2">
      <c r="A248" s="99" t="s">
        <v>123</v>
      </c>
      <c r="B248" s="100" t="s">
        <v>7</v>
      </c>
      <c r="C248" s="101" t="s">
        <v>98</v>
      </c>
      <c r="D248" s="123" t="s">
        <v>293</v>
      </c>
      <c r="E248" s="146" t="s">
        <v>315</v>
      </c>
      <c r="F248" s="152"/>
      <c r="G248" s="128" t="s">
        <v>7</v>
      </c>
      <c r="H248" s="96">
        <v>30000</v>
      </c>
      <c r="I248" s="102">
        <v>0</v>
      </c>
      <c r="J248" s="103">
        <v>30000</v>
      </c>
      <c r="K248" s="117" t="str">
        <f t="shared" si="4"/>
        <v>00005031320323050200</v>
      </c>
      <c r="L248" s="106" t="s">
        <v>316</v>
      </c>
    </row>
    <row r="249" spans="1:12" ht="22.5" x14ac:dyDescent="0.2">
      <c r="A249" s="99" t="s">
        <v>125</v>
      </c>
      <c r="B249" s="100" t="s">
        <v>7</v>
      </c>
      <c r="C249" s="101" t="s">
        <v>98</v>
      </c>
      <c r="D249" s="123" t="s">
        <v>293</v>
      </c>
      <c r="E249" s="146" t="s">
        <v>315</v>
      </c>
      <c r="F249" s="152"/>
      <c r="G249" s="128" t="s">
        <v>127</v>
      </c>
      <c r="H249" s="96">
        <v>30000</v>
      </c>
      <c r="I249" s="102">
        <v>0</v>
      </c>
      <c r="J249" s="103">
        <v>30000</v>
      </c>
      <c r="K249" s="117" t="str">
        <f t="shared" si="4"/>
        <v>00005031320323050240</v>
      </c>
      <c r="L249" s="106" t="s">
        <v>317</v>
      </c>
    </row>
    <row r="250" spans="1:12" s="84" customFormat="1" x14ac:dyDescent="0.2">
      <c r="A250" s="79" t="s">
        <v>128</v>
      </c>
      <c r="B250" s="78" t="s">
        <v>7</v>
      </c>
      <c r="C250" s="120" t="s">
        <v>98</v>
      </c>
      <c r="D250" s="124" t="s">
        <v>293</v>
      </c>
      <c r="E250" s="149" t="s">
        <v>315</v>
      </c>
      <c r="F250" s="153"/>
      <c r="G250" s="121" t="s">
        <v>129</v>
      </c>
      <c r="H250" s="80">
        <v>30000</v>
      </c>
      <c r="I250" s="81">
        <v>0</v>
      </c>
      <c r="J250" s="82">
        <f>IF(IF(H250="",0,H250)=0,0,(IF(H250&gt;0,IF(I250&gt;H250,0,H250-I250),IF(I250&gt;H250,H250-I250,0))))</f>
        <v>30000</v>
      </c>
      <c r="K250" s="117" t="str">
        <f t="shared" si="4"/>
        <v>00005031320323050244</v>
      </c>
      <c r="L250" s="83" t="str">
        <f>C250 &amp; D250 &amp;E250 &amp; F250 &amp; G250</f>
        <v>00005031320323050244</v>
      </c>
    </row>
    <row r="251" spans="1:12" x14ac:dyDescent="0.2">
      <c r="A251" s="99"/>
      <c r="B251" s="100" t="s">
        <v>7</v>
      </c>
      <c r="C251" s="101" t="s">
        <v>98</v>
      </c>
      <c r="D251" s="123" t="s">
        <v>293</v>
      </c>
      <c r="E251" s="146" t="s">
        <v>319</v>
      </c>
      <c r="F251" s="152"/>
      <c r="G251" s="128" t="s">
        <v>98</v>
      </c>
      <c r="H251" s="96">
        <v>30000</v>
      </c>
      <c r="I251" s="102">
        <v>0</v>
      </c>
      <c r="J251" s="103">
        <v>30000</v>
      </c>
      <c r="K251" s="117" t="str">
        <f t="shared" si="4"/>
        <v>00005031320423060000</v>
      </c>
      <c r="L251" s="106" t="s">
        <v>318</v>
      </c>
    </row>
    <row r="252" spans="1:12" ht="22.5" x14ac:dyDescent="0.2">
      <c r="A252" s="99" t="s">
        <v>123</v>
      </c>
      <c r="B252" s="100" t="s">
        <v>7</v>
      </c>
      <c r="C252" s="101" t="s">
        <v>98</v>
      </c>
      <c r="D252" s="123" t="s">
        <v>293</v>
      </c>
      <c r="E252" s="146" t="s">
        <v>319</v>
      </c>
      <c r="F252" s="152"/>
      <c r="G252" s="128" t="s">
        <v>7</v>
      </c>
      <c r="H252" s="96">
        <v>30000</v>
      </c>
      <c r="I252" s="102">
        <v>0</v>
      </c>
      <c r="J252" s="103">
        <v>30000</v>
      </c>
      <c r="K252" s="117" t="str">
        <f t="shared" si="4"/>
        <v>00005031320423060200</v>
      </c>
      <c r="L252" s="106" t="s">
        <v>320</v>
      </c>
    </row>
    <row r="253" spans="1:12" ht="22.5" x14ac:dyDescent="0.2">
      <c r="A253" s="99" t="s">
        <v>125</v>
      </c>
      <c r="B253" s="100" t="s">
        <v>7</v>
      </c>
      <c r="C253" s="101" t="s">
        <v>98</v>
      </c>
      <c r="D253" s="123" t="s">
        <v>293</v>
      </c>
      <c r="E253" s="146" t="s">
        <v>319</v>
      </c>
      <c r="F253" s="152"/>
      <c r="G253" s="128" t="s">
        <v>127</v>
      </c>
      <c r="H253" s="96">
        <v>30000</v>
      </c>
      <c r="I253" s="102">
        <v>0</v>
      </c>
      <c r="J253" s="103">
        <v>30000</v>
      </c>
      <c r="K253" s="117" t="str">
        <f t="shared" si="4"/>
        <v>00005031320423060240</v>
      </c>
      <c r="L253" s="106" t="s">
        <v>321</v>
      </c>
    </row>
    <row r="254" spans="1:12" s="84" customFormat="1" x14ac:dyDescent="0.2">
      <c r="A254" s="79" t="s">
        <v>128</v>
      </c>
      <c r="B254" s="78" t="s">
        <v>7</v>
      </c>
      <c r="C254" s="120" t="s">
        <v>98</v>
      </c>
      <c r="D254" s="124" t="s">
        <v>293</v>
      </c>
      <c r="E254" s="149" t="s">
        <v>319</v>
      </c>
      <c r="F254" s="153"/>
      <c r="G254" s="121" t="s">
        <v>129</v>
      </c>
      <c r="H254" s="80">
        <v>30000</v>
      </c>
      <c r="I254" s="81">
        <v>0</v>
      </c>
      <c r="J254" s="82">
        <f>IF(IF(H254="",0,H254)=0,0,(IF(H254&gt;0,IF(I254&gt;H254,0,H254-I254),IF(I254&gt;H254,H254-I254,0))))</f>
        <v>30000</v>
      </c>
      <c r="K254" s="117" t="str">
        <f t="shared" si="4"/>
        <v>00005031320423060244</v>
      </c>
      <c r="L254" s="83" t="str">
        <f>C254 &amp; D254 &amp;E254 &amp; F254 &amp; G254</f>
        <v>00005031320423060244</v>
      </c>
    </row>
    <row r="255" spans="1:12" x14ac:dyDescent="0.2">
      <c r="A255" s="99"/>
      <c r="B255" s="100" t="s">
        <v>7</v>
      </c>
      <c r="C255" s="101" t="s">
        <v>98</v>
      </c>
      <c r="D255" s="123" t="s">
        <v>293</v>
      </c>
      <c r="E255" s="146" t="s">
        <v>323</v>
      </c>
      <c r="F255" s="152"/>
      <c r="G255" s="128" t="s">
        <v>98</v>
      </c>
      <c r="H255" s="96">
        <v>50000</v>
      </c>
      <c r="I255" s="102">
        <v>0</v>
      </c>
      <c r="J255" s="103">
        <v>50000</v>
      </c>
      <c r="K255" s="117" t="str">
        <f t="shared" si="4"/>
        <v>00005031330123070000</v>
      </c>
      <c r="L255" s="106" t="s">
        <v>322</v>
      </c>
    </row>
    <row r="256" spans="1:12" ht="22.5" x14ac:dyDescent="0.2">
      <c r="A256" s="99" t="s">
        <v>123</v>
      </c>
      <c r="B256" s="100" t="s">
        <v>7</v>
      </c>
      <c r="C256" s="101" t="s">
        <v>98</v>
      </c>
      <c r="D256" s="123" t="s">
        <v>293</v>
      </c>
      <c r="E256" s="146" t="s">
        <v>323</v>
      </c>
      <c r="F256" s="152"/>
      <c r="G256" s="128" t="s">
        <v>7</v>
      </c>
      <c r="H256" s="96">
        <v>50000</v>
      </c>
      <c r="I256" s="102">
        <v>0</v>
      </c>
      <c r="J256" s="103">
        <v>50000</v>
      </c>
      <c r="K256" s="117" t="str">
        <f t="shared" si="4"/>
        <v>00005031330123070200</v>
      </c>
      <c r="L256" s="106" t="s">
        <v>324</v>
      </c>
    </row>
    <row r="257" spans="1:12" ht="22.5" x14ac:dyDescent="0.2">
      <c r="A257" s="99" t="s">
        <v>125</v>
      </c>
      <c r="B257" s="100" t="s">
        <v>7</v>
      </c>
      <c r="C257" s="101" t="s">
        <v>98</v>
      </c>
      <c r="D257" s="123" t="s">
        <v>293</v>
      </c>
      <c r="E257" s="146" t="s">
        <v>323</v>
      </c>
      <c r="F257" s="152"/>
      <c r="G257" s="128" t="s">
        <v>127</v>
      </c>
      <c r="H257" s="96">
        <v>50000</v>
      </c>
      <c r="I257" s="102">
        <v>0</v>
      </c>
      <c r="J257" s="103">
        <v>50000</v>
      </c>
      <c r="K257" s="117" t="str">
        <f t="shared" si="4"/>
        <v>00005031330123070240</v>
      </c>
      <c r="L257" s="106" t="s">
        <v>325</v>
      </c>
    </row>
    <row r="258" spans="1:12" s="84" customFormat="1" x14ac:dyDescent="0.2">
      <c r="A258" s="79" t="s">
        <v>128</v>
      </c>
      <c r="B258" s="78" t="s">
        <v>7</v>
      </c>
      <c r="C258" s="120" t="s">
        <v>98</v>
      </c>
      <c r="D258" s="124" t="s">
        <v>293</v>
      </c>
      <c r="E258" s="149" t="s">
        <v>323</v>
      </c>
      <c r="F258" s="153"/>
      <c r="G258" s="121" t="s">
        <v>129</v>
      </c>
      <c r="H258" s="80">
        <v>50000</v>
      </c>
      <c r="I258" s="81">
        <v>0</v>
      </c>
      <c r="J258" s="82">
        <f>IF(IF(H258="",0,H258)=0,0,(IF(H258&gt;0,IF(I258&gt;H258,0,H258-I258),IF(I258&gt;H258,H258-I258,0))))</f>
        <v>50000</v>
      </c>
      <c r="K258" s="117" t="str">
        <f t="shared" si="4"/>
        <v>00005031330123070244</v>
      </c>
      <c r="L258" s="83" t="str">
        <f>C258 &amp; D258 &amp;E258 &amp; F258 &amp; G258</f>
        <v>00005031330123070244</v>
      </c>
    </row>
    <row r="259" spans="1:12" x14ac:dyDescent="0.2">
      <c r="A259" s="99"/>
      <c r="B259" s="100" t="s">
        <v>7</v>
      </c>
      <c r="C259" s="101" t="s">
        <v>98</v>
      </c>
      <c r="D259" s="123" t="s">
        <v>293</v>
      </c>
      <c r="E259" s="146" t="s">
        <v>327</v>
      </c>
      <c r="F259" s="152"/>
      <c r="G259" s="128" t="s">
        <v>98</v>
      </c>
      <c r="H259" s="96">
        <v>115000</v>
      </c>
      <c r="I259" s="102">
        <v>7337.76</v>
      </c>
      <c r="J259" s="103">
        <v>107662.24</v>
      </c>
      <c r="K259" s="117" t="str">
        <f t="shared" si="4"/>
        <v>00005031330223080000</v>
      </c>
      <c r="L259" s="106" t="s">
        <v>326</v>
      </c>
    </row>
    <row r="260" spans="1:12" ht="22.5" x14ac:dyDescent="0.2">
      <c r="A260" s="99" t="s">
        <v>123</v>
      </c>
      <c r="B260" s="100" t="s">
        <v>7</v>
      </c>
      <c r="C260" s="101" t="s">
        <v>98</v>
      </c>
      <c r="D260" s="123" t="s">
        <v>293</v>
      </c>
      <c r="E260" s="146" t="s">
        <v>327</v>
      </c>
      <c r="F260" s="152"/>
      <c r="G260" s="128" t="s">
        <v>7</v>
      </c>
      <c r="H260" s="96">
        <v>115000</v>
      </c>
      <c r="I260" s="102">
        <v>7337.76</v>
      </c>
      <c r="J260" s="103">
        <v>107662.24</v>
      </c>
      <c r="K260" s="117" t="str">
        <f t="shared" si="4"/>
        <v>00005031330223080200</v>
      </c>
      <c r="L260" s="106" t="s">
        <v>328</v>
      </c>
    </row>
    <row r="261" spans="1:12" ht="22.5" x14ac:dyDescent="0.2">
      <c r="A261" s="99" t="s">
        <v>125</v>
      </c>
      <c r="B261" s="100" t="s">
        <v>7</v>
      </c>
      <c r="C261" s="101" t="s">
        <v>98</v>
      </c>
      <c r="D261" s="123" t="s">
        <v>293</v>
      </c>
      <c r="E261" s="146" t="s">
        <v>327</v>
      </c>
      <c r="F261" s="152"/>
      <c r="G261" s="128" t="s">
        <v>127</v>
      </c>
      <c r="H261" s="96">
        <v>115000</v>
      </c>
      <c r="I261" s="102">
        <v>7337.76</v>
      </c>
      <c r="J261" s="103">
        <v>107662.24</v>
      </c>
      <c r="K261" s="117" t="str">
        <f t="shared" si="4"/>
        <v>00005031330223080240</v>
      </c>
      <c r="L261" s="106" t="s">
        <v>329</v>
      </c>
    </row>
    <row r="262" spans="1:12" s="84" customFormat="1" x14ac:dyDescent="0.2">
      <c r="A262" s="79" t="s">
        <v>128</v>
      </c>
      <c r="B262" s="78" t="s">
        <v>7</v>
      </c>
      <c r="C262" s="120" t="s">
        <v>98</v>
      </c>
      <c r="D262" s="124" t="s">
        <v>293</v>
      </c>
      <c r="E262" s="149" t="s">
        <v>327</v>
      </c>
      <c r="F262" s="153"/>
      <c r="G262" s="121" t="s">
        <v>129</v>
      </c>
      <c r="H262" s="80">
        <v>115000</v>
      </c>
      <c r="I262" s="81">
        <v>7337.76</v>
      </c>
      <c r="J262" s="82">
        <f>IF(IF(H262="",0,H262)=0,0,(IF(H262&gt;0,IF(I262&gt;H262,0,H262-I262),IF(I262&gt;H262,H262-I262,0))))</f>
        <v>107662.24</v>
      </c>
      <c r="K262" s="117" t="str">
        <f t="shared" si="4"/>
        <v>00005031330223080244</v>
      </c>
      <c r="L262" s="83" t="str">
        <f>C262 &amp; D262 &amp;E262 &amp; F262 &amp; G262</f>
        <v>00005031330223080244</v>
      </c>
    </row>
    <row r="263" spans="1:12" x14ac:dyDescent="0.2">
      <c r="A263" s="99"/>
      <c r="B263" s="100" t="s">
        <v>7</v>
      </c>
      <c r="C263" s="101" t="s">
        <v>98</v>
      </c>
      <c r="D263" s="123" t="s">
        <v>293</v>
      </c>
      <c r="E263" s="146" t="s">
        <v>331</v>
      </c>
      <c r="F263" s="152"/>
      <c r="G263" s="128" t="s">
        <v>98</v>
      </c>
      <c r="H263" s="96">
        <v>95000</v>
      </c>
      <c r="I263" s="102">
        <v>3000</v>
      </c>
      <c r="J263" s="103">
        <v>92000</v>
      </c>
      <c r="K263" s="117" t="str">
        <f t="shared" si="4"/>
        <v>00005031340123120000</v>
      </c>
      <c r="L263" s="106" t="s">
        <v>330</v>
      </c>
    </row>
    <row r="264" spans="1:12" ht="22.5" x14ac:dyDescent="0.2">
      <c r="A264" s="99" t="s">
        <v>123</v>
      </c>
      <c r="B264" s="100" t="s">
        <v>7</v>
      </c>
      <c r="C264" s="101" t="s">
        <v>98</v>
      </c>
      <c r="D264" s="123" t="s">
        <v>293</v>
      </c>
      <c r="E264" s="146" t="s">
        <v>331</v>
      </c>
      <c r="F264" s="152"/>
      <c r="G264" s="128" t="s">
        <v>7</v>
      </c>
      <c r="H264" s="96">
        <v>95000</v>
      </c>
      <c r="I264" s="102">
        <v>3000</v>
      </c>
      <c r="J264" s="103">
        <v>92000</v>
      </c>
      <c r="K264" s="117" t="str">
        <f t="shared" si="4"/>
        <v>00005031340123120200</v>
      </c>
      <c r="L264" s="106" t="s">
        <v>332</v>
      </c>
    </row>
    <row r="265" spans="1:12" ht="22.5" x14ac:dyDescent="0.2">
      <c r="A265" s="99" t="s">
        <v>125</v>
      </c>
      <c r="B265" s="100" t="s">
        <v>7</v>
      </c>
      <c r="C265" s="101" t="s">
        <v>98</v>
      </c>
      <c r="D265" s="123" t="s">
        <v>293</v>
      </c>
      <c r="E265" s="146" t="s">
        <v>331</v>
      </c>
      <c r="F265" s="152"/>
      <c r="G265" s="128" t="s">
        <v>127</v>
      </c>
      <c r="H265" s="96">
        <v>95000</v>
      </c>
      <c r="I265" s="102">
        <v>3000</v>
      </c>
      <c r="J265" s="103">
        <v>92000</v>
      </c>
      <c r="K265" s="117" t="str">
        <f t="shared" si="4"/>
        <v>00005031340123120240</v>
      </c>
      <c r="L265" s="106" t="s">
        <v>333</v>
      </c>
    </row>
    <row r="266" spans="1:12" s="84" customFormat="1" x14ac:dyDescent="0.2">
      <c r="A266" s="79" t="s">
        <v>128</v>
      </c>
      <c r="B266" s="78" t="s">
        <v>7</v>
      </c>
      <c r="C266" s="120" t="s">
        <v>98</v>
      </c>
      <c r="D266" s="124" t="s">
        <v>293</v>
      </c>
      <c r="E266" s="149" t="s">
        <v>331</v>
      </c>
      <c r="F266" s="153"/>
      <c r="G266" s="121" t="s">
        <v>129</v>
      </c>
      <c r="H266" s="80">
        <v>95000</v>
      </c>
      <c r="I266" s="81">
        <v>3000</v>
      </c>
      <c r="J266" s="82">
        <f>IF(IF(H266="",0,H266)=0,0,(IF(H266&gt;0,IF(I266&gt;H266,0,H266-I266),IF(I266&gt;H266,H266-I266,0))))</f>
        <v>92000</v>
      </c>
      <c r="K266" s="117" t="str">
        <f t="shared" si="4"/>
        <v>00005031340123120244</v>
      </c>
      <c r="L266" s="83" t="str">
        <f>C266 &amp; D266 &amp;E266 &amp; F266 &amp; G266</f>
        <v>00005031340123120244</v>
      </c>
    </row>
    <row r="267" spans="1:12" x14ac:dyDescent="0.2">
      <c r="A267" s="99"/>
      <c r="B267" s="100" t="s">
        <v>7</v>
      </c>
      <c r="C267" s="101" t="s">
        <v>98</v>
      </c>
      <c r="D267" s="123" t="s">
        <v>293</v>
      </c>
      <c r="E267" s="146" t="s">
        <v>335</v>
      </c>
      <c r="F267" s="152"/>
      <c r="G267" s="128" t="s">
        <v>98</v>
      </c>
      <c r="H267" s="96">
        <v>1500</v>
      </c>
      <c r="I267" s="102">
        <v>0</v>
      </c>
      <c r="J267" s="103">
        <v>1500</v>
      </c>
      <c r="K267" s="117" t="str">
        <f t="shared" si="4"/>
        <v>00005031340223130000</v>
      </c>
      <c r="L267" s="106" t="s">
        <v>334</v>
      </c>
    </row>
    <row r="268" spans="1:12" ht="22.5" x14ac:dyDescent="0.2">
      <c r="A268" s="99" t="s">
        <v>123</v>
      </c>
      <c r="B268" s="100" t="s">
        <v>7</v>
      </c>
      <c r="C268" s="101" t="s">
        <v>98</v>
      </c>
      <c r="D268" s="123" t="s">
        <v>293</v>
      </c>
      <c r="E268" s="146" t="s">
        <v>335</v>
      </c>
      <c r="F268" s="152"/>
      <c r="G268" s="128" t="s">
        <v>7</v>
      </c>
      <c r="H268" s="96">
        <v>1500</v>
      </c>
      <c r="I268" s="102">
        <v>0</v>
      </c>
      <c r="J268" s="103">
        <v>1500</v>
      </c>
      <c r="K268" s="117" t="str">
        <f t="shared" si="4"/>
        <v>00005031340223130200</v>
      </c>
      <c r="L268" s="106" t="s">
        <v>336</v>
      </c>
    </row>
    <row r="269" spans="1:12" ht="22.5" x14ac:dyDescent="0.2">
      <c r="A269" s="99" t="s">
        <v>125</v>
      </c>
      <c r="B269" s="100" t="s">
        <v>7</v>
      </c>
      <c r="C269" s="101" t="s">
        <v>98</v>
      </c>
      <c r="D269" s="123" t="s">
        <v>293</v>
      </c>
      <c r="E269" s="146" t="s">
        <v>335</v>
      </c>
      <c r="F269" s="152"/>
      <c r="G269" s="128" t="s">
        <v>127</v>
      </c>
      <c r="H269" s="96">
        <v>1500</v>
      </c>
      <c r="I269" s="102">
        <v>0</v>
      </c>
      <c r="J269" s="103">
        <v>1500</v>
      </c>
      <c r="K269" s="117" t="str">
        <f t="shared" si="4"/>
        <v>00005031340223130240</v>
      </c>
      <c r="L269" s="106" t="s">
        <v>337</v>
      </c>
    </row>
    <row r="270" spans="1:12" s="84" customFormat="1" x14ac:dyDescent="0.2">
      <c r="A270" s="79" t="s">
        <v>128</v>
      </c>
      <c r="B270" s="78" t="s">
        <v>7</v>
      </c>
      <c r="C270" s="120" t="s">
        <v>98</v>
      </c>
      <c r="D270" s="124" t="s">
        <v>293</v>
      </c>
      <c r="E270" s="149" t="s">
        <v>335</v>
      </c>
      <c r="F270" s="153"/>
      <c r="G270" s="121" t="s">
        <v>129</v>
      </c>
      <c r="H270" s="80">
        <v>1500</v>
      </c>
      <c r="I270" s="81">
        <v>0</v>
      </c>
      <c r="J270" s="82">
        <f>IF(IF(H270="",0,H270)=0,0,(IF(H270&gt;0,IF(I270&gt;H270,0,H270-I270),IF(I270&gt;H270,H270-I270,0))))</f>
        <v>1500</v>
      </c>
      <c r="K270" s="117" t="str">
        <f t="shared" si="4"/>
        <v>00005031340223130244</v>
      </c>
      <c r="L270" s="83" t="str">
        <f>C270 &amp; D270 &amp;E270 &amp; F270 &amp; G270</f>
        <v>00005031340223130244</v>
      </c>
    </row>
    <row r="271" spans="1:12" x14ac:dyDescent="0.2">
      <c r="A271" s="99"/>
      <c r="B271" s="100" t="s">
        <v>7</v>
      </c>
      <c r="C271" s="101" t="s">
        <v>98</v>
      </c>
      <c r="D271" s="123" t="s">
        <v>293</v>
      </c>
      <c r="E271" s="146" t="s">
        <v>339</v>
      </c>
      <c r="F271" s="152"/>
      <c r="G271" s="128" t="s">
        <v>98</v>
      </c>
      <c r="H271" s="96">
        <v>155000</v>
      </c>
      <c r="I271" s="102">
        <v>0</v>
      </c>
      <c r="J271" s="103">
        <v>155000</v>
      </c>
      <c r="K271" s="117" t="str">
        <f t="shared" si="4"/>
        <v>00005031340323140000</v>
      </c>
      <c r="L271" s="106" t="s">
        <v>338</v>
      </c>
    </row>
    <row r="272" spans="1:12" ht="22.5" x14ac:dyDescent="0.2">
      <c r="A272" s="99" t="s">
        <v>123</v>
      </c>
      <c r="B272" s="100" t="s">
        <v>7</v>
      </c>
      <c r="C272" s="101" t="s">
        <v>98</v>
      </c>
      <c r="D272" s="123" t="s">
        <v>293</v>
      </c>
      <c r="E272" s="146" t="s">
        <v>339</v>
      </c>
      <c r="F272" s="152"/>
      <c r="G272" s="128" t="s">
        <v>7</v>
      </c>
      <c r="H272" s="96">
        <v>155000</v>
      </c>
      <c r="I272" s="102">
        <v>0</v>
      </c>
      <c r="J272" s="103">
        <v>155000</v>
      </c>
      <c r="K272" s="117" t="str">
        <f t="shared" si="4"/>
        <v>00005031340323140200</v>
      </c>
      <c r="L272" s="106" t="s">
        <v>340</v>
      </c>
    </row>
    <row r="273" spans="1:12" ht="22.5" x14ac:dyDescent="0.2">
      <c r="A273" s="99" t="s">
        <v>125</v>
      </c>
      <c r="B273" s="100" t="s">
        <v>7</v>
      </c>
      <c r="C273" s="101" t="s">
        <v>98</v>
      </c>
      <c r="D273" s="123" t="s">
        <v>293</v>
      </c>
      <c r="E273" s="146" t="s">
        <v>339</v>
      </c>
      <c r="F273" s="152"/>
      <c r="G273" s="128" t="s">
        <v>127</v>
      </c>
      <c r="H273" s="96">
        <v>155000</v>
      </c>
      <c r="I273" s="102">
        <v>0</v>
      </c>
      <c r="J273" s="103">
        <v>155000</v>
      </c>
      <c r="K273" s="117" t="str">
        <f t="shared" si="4"/>
        <v>00005031340323140240</v>
      </c>
      <c r="L273" s="106" t="s">
        <v>341</v>
      </c>
    </row>
    <row r="274" spans="1:12" s="84" customFormat="1" x14ac:dyDescent="0.2">
      <c r="A274" s="79" t="s">
        <v>128</v>
      </c>
      <c r="B274" s="78" t="s">
        <v>7</v>
      </c>
      <c r="C274" s="120" t="s">
        <v>98</v>
      </c>
      <c r="D274" s="124" t="s">
        <v>293</v>
      </c>
      <c r="E274" s="149" t="s">
        <v>339</v>
      </c>
      <c r="F274" s="153"/>
      <c r="G274" s="121" t="s">
        <v>129</v>
      </c>
      <c r="H274" s="80">
        <v>155000</v>
      </c>
      <c r="I274" s="81">
        <v>0</v>
      </c>
      <c r="J274" s="82">
        <f>IF(IF(H274="",0,H274)=0,0,(IF(H274&gt;0,IF(I274&gt;H274,0,H274-I274),IF(I274&gt;H274,H274-I274,0))))</f>
        <v>155000</v>
      </c>
      <c r="K274" s="117" t="str">
        <f t="shared" si="4"/>
        <v>00005031340323140244</v>
      </c>
      <c r="L274" s="83" t="str">
        <f>C274 &amp; D274 &amp;E274 &amp; F274 &amp; G274</f>
        <v>00005031340323140244</v>
      </c>
    </row>
    <row r="275" spans="1:12" x14ac:dyDescent="0.2">
      <c r="A275" s="99"/>
      <c r="B275" s="100" t="s">
        <v>7</v>
      </c>
      <c r="C275" s="101" t="s">
        <v>98</v>
      </c>
      <c r="D275" s="123" t="s">
        <v>293</v>
      </c>
      <c r="E275" s="146" t="s">
        <v>343</v>
      </c>
      <c r="F275" s="152"/>
      <c r="G275" s="128" t="s">
        <v>98</v>
      </c>
      <c r="H275" s="96">
        <v>30000</v>
      </c>
      <c r="I275" s="102">
        <v>0</v>
      </c>
      <c r="J275" s="103">
        <v>30000</v>
      </c>
      <c r="K275" s="117" t="str">
        <f t="shared" ref="K275:K338" si="5">C275 &amp; D275 &amp;E275 &amp; F275 &amp; G275</f>
        <v>00005031340423150000</v>
      </c>
      <c r="L275" s="106" t="s">
        <v>342</v>
      </c>
    </row>
    <row r="276" spans="1:12" ht="22.5" x14ac:dyDescent="0.2">
      <c r="A276" s="99" t="s">
        <v>123</v>
      </c>
      <c r="B276" s="100" t="s">
        <v>7</v>
      </c>
      <c r="C276" s="101" t="s">
        <v>98</v>
      </c>
      <c r="D276" s="123" t="s">
        <v>293</v>
      </c>
      <c r="E276" s="146" t="s">
        <v>343</v>
      </c>
      <c r="F276" s="152"/>
      <c r="G276" s="128" t="s">
        <v>7</v>
      </c>
      <c r="H276" s="96">
        <v>30000</v>
      </c>
      <c r="I276" s="102">
        <v>0</v>
      </c>
      <c r="J276" s="103">
        <v>30000</v>
      </c>
      <c r="K276" s="117" t="str">
        <f t="shared" si="5"/>
        <v>00005031340423150200</v>
      </c>
      <c r="L276" s="106" t="s">
        <v>344</v>
      </c>
    </row>
    <row r="277" spans="1:12" ht="22.5" x14ac:dyDescent="0.2">
      <c r="A277" s="99" t="s">
        <v>125</v>
      </c>
      <c r="B277" s="100" t="s">
        <v>7</v>
      </c>
      <c r="C277" s="101" t="s">
        <v>98</v>
      </c>
      <c r="D277" s="123" t="s">
        <v>293</v>
      </c>
      <c r="E277" s="146" t="s">
        <v>343</v>
      </c>
      <c r="F277" s="152"/>
      <c r="G277" s="128" t="s">
        <v>127</v>
      </c>
      <c r="H277" s="96">
        <v>30000</v>
      </c>
      <c r="I277" s="102">
        <v>0</v>
      </c>
      <c r="J277" s="103">
        <v>30000</v>
      </c>
      <c r="K277" s="117" t="str">
        <f t="shared" si="5"/>
        <v>00005031340423150240</v>
      </c>
      <c r="L277" s="106" t="s">
        <v>345</v>
      </c>
    </row>
    <row r="278" spans="1:12" s="84" customFormat="1" x14ac:dyDescent="0.2">
      <c r="A278" s="79" t="s">
        <v>128</v>
      </c>
      <c r="B278" s="78" t="s">
        <v>7</v>
      </c>
      <c r="C278" s="120" t="s">
        <v>98</v>
      </c>
      <c r="D278" s="124" t="s">
        <v>293</v>
      </c>
      <c r="E278" s="149" t="s">
        <v>343</v>
      </c>
      <c r="F278" s="153"/>
      <c r="G278" s="121" t="s">
        <v>129</v>
      </c>
      <c r="H278" s="80">
        <v>30000</v>
      </c>
      <c r="I278" s="81">
        <v>0</v>
      </c>
      <c r="J278" s="82">
        <f>IF(IF(H278="",0,H278)=0,0,(IF(H278&gt;0,IF(I278&gt;H278,0,H278-I278),IF(I278&gt;H278,H278-I278,0))))</f>
        <v>30000</v>
      </c>
      <c r="K278" s="117" t="str">
        <f t="shared" si="5"/>
        <v>00005031340423150244</v>
      </c>
      <c r="L278" s="83" t="str">
        <f>C278 &amp; D278 &amp;E278 &amp; F278 &amp; G278</f>
        <v>00005031340423150244</v>
      </c>
    </row>
    <row r="279" spans="1:12" x14ac:dyDescent="0.2">
      <c r="A279" s="99"/>
      <c r="B279" s="100" t="s">
        <v>7</v>
      </c>
      <c r="C279" s="101" t="s">
        <v>98</v>
      </c>
      <c r="D279" s="123" t="s">
        <v>293</v>
      </c>
      <c r="E279" s="146" t="s">
        <v>347</v>
      </c>
      <c r="F279" s="152"/>
      <c r="G279" s="128" t="s">
        <v>98</v>
      </c>
      <c r="H279" s="96">
        <v>30000</v>
      </c>
      <c r="I279" s="102">
        <v>999.98</v>
      </c>
      <c r="J279" s="103">
        <v>29000.02</v>
      </c>
      <c r="K279" s="117" t="str">
        <f t="shared" si="5"/>
        <v>00005031340523100000</v>
      </c>
      <c r="L279" s="106" t="s">
        <v>346</v>
      </c>
    </row>
    <row r="280" spans="1:12" ht="22.5" x14ac:dyDescent="0.2">
      <c r="A280" s="99" t="s">
        <v>123</v>
      </c>
      <c r="B280" s="100" t="s">
        <v>7</v>
      </c>
      <c r="C280" s="101" t="s">
        <v>98</v>
      </c>
      <c r="D280" s="123" t="s">
        <v>293</v>
      </c>
      <c r="E280" s="146" t="s">
        <v>347</v>
      </c>
      <c r="F280" s="152"/>
      <c r="G280" s="128" t="s">
        <v>7</v>
      </c>
      <c r="H280" s="96">
        <v>30000</v>
      </c>
      <c r="I280" s="102">
        <v>999.98</v>
      </c>
      <c r="J280" s="103">
        <v>29000.02</v>
      </c>
      <c r="K280" s="117" t="str">
        <f t="shared" si="5"/>
        <v>00005031340523100200</v>
      </c>
      <c r="L280" s="106" t="s">
        <v>348</v>
      </c>
    </row>
    <row r="281" spans="1:12" ht="22.5" x14ac:dyDescent="0.2">
      <c r="A281" s="99" t="s">
        <v>125</v>
      </c>
      <c r="B281" s="100" t="s">
        <v>7</v>
      </c>
      <c r="C281" s="101" t="s">
        <v>98</v>
      </c>
      <c r="D281" s="123" t="s">
        <v>293</v>
      </c>
      <c r="E281" s="146" t="s">
        <v>347</v>
      </c>
      <c r="F281" s="152"/>
      <c r="G281" s="128" t="s">
        <v>127</v>
      </c>
      <c r="H281" s="96">
        <v>30000</v>
      </c>
      <c r="I281" s="102">
        <v>999.98</v>
      </c>
      <c r="J281" s="103">
        <v>29000.02</v>
      </c>
      <c r="K281" s="117" t="str">
        <f t="shared" si="5"/>
        <v>00005031340523100240</v>
      </c>
      <c r="L281" s="106" t="s">
        <v>349</v>
      </c>
    </row>
    <row r="282" spans="1:12" s="84" customFormat="1" x14ac:dyDescent="0.2">
      <c r="A282" s="79" t="s">
        <v>128</v>
      </c>
      <c r="B282" s="78" t="s">
        <v>7</v>
      </c>
      <c r="C282" s="120" t="s">
        <v>98</v>
      </c>
      <c r="D282" s="124" t="s">
        <v>293</v>
      </c>
      <c r="E282" s="149" t="s">
        <v>347</v>
      </c>
      <c r="F282" s="153"/>
      <c r="G282" s="121" t="s">
        <v>129</v>
      </c>
      <c r="H282" s="80">
        <v>30000</v>
      </c>
      <c r="I282" s="81">
        <v>999.98</v>
      </c>
      <c r="J282" s="82">
        <f>IF(IF(H282="",0,H282)=0,0,(IF(H282&gt;0,IF(I282&gt;H282,0,H282-I282),IF(I282&gt;H282,H282-I282,0))))</f>
        <v>29000.02</v>
      </c>
      <c r="K282" s="117" t="str">
        <f t="shared" si="5"/>
        <v>00005031340523100244</v>
      </c>
      <c r="L282" s="83" t="str">
        <f>C282 &amp; D282 &amp;E282 &amp; F282 &amp; G282</f>
        <v>00005031340523100244</v>
      </c>
    </row>
    <row r="283" spans="1:12" x14ac:dyDescent="0.2">
      <c r="A283" s="99"/>
      <c r="B283" s="100" t="s">
        <v>7</v>
      </c>
      <c r="C283" s="101" t="s">
        <v>98</v>
      </c>
      <c r="D283" s="123" t="s">
        <v>293</v>
      </c>
      <c r="E283" s="146" t="s">
        <v>351</v>
      </c>
      <c r="F283" s="152"/>
      <c r="G283" s="128" t="s">
        <v>98</v>
      </c>
      <c r="H283" s="96">
        <v>85000</v>
      </c>
      <c r="I283" s="102">
        <v>62750</v>
      </c>
      <c r="J283" s="103">
        <v>22250</v>
      </c>
      <c r="K283" s="117" t="str">
        <f t="shared" si="5"/>
        <v>00005031340523160000</v>
      </c>
      <c r="L283" s="106" t="s">
        <v>350</v>
      </c>
    </row>
    <row r="284" spans="1:12" ht="22.5" x14ac:dyDescent="0.2">
      <c r="A284" s="99" t="s">
        <v>123</v>
      </c>
      <c r="B284" s="100" t="s">
        <v>7</v>
      </c>
      <c r="C284" s="101" t="s">
        <v>98</v>
      </c>
      <c r="D284" s="123" t="s">
        <v>293</v>
      </c>
      <c r="E284" s="146" t="s">
        <v>351</v>
      </c>
      <c r="F284" s="152"/>
      <c r="G284" s="128" t="s">
        <v>7</v>
      </c>
      <c r="H284" s="96">
        <v>85000</v>
      </c>
      <c r="I284" s="102">
        <v>62750</v>
      </c>
      <c r="J284" s="103">
        <v>22250</v>
      </c>
      <c r="K284" s="117" t="str">
        <f t="shared" si="5"/>
        <v>00005031340523160200</v>
      </c>
      <c r="L284" s="106" t="s">
        <v>352</v>
      </c>
    </row>
    <row r="285" spans="1:12" ht="22.5" x14ac:dyDescent="0.2">
      <c r="A285" s="99" t="s">
        <v>125</v>
      </c>
      <c r="B285" s="100" t="s">
        <v>7</v>
      </c>
      <c r="C285" s="101" t="s">
        <v>98</v>
      </c>
      <c r="D285" s="123" t="s">
        <v>293</v>
      </c>
      <c r="E285" s="146" t="s">
        <v>351</v>
      </c>
      <c r="F285" s="152"/>
      <c r="G285" s="128" t="s">
        <v>127</v>
      </c>
      <c r="H285" s="96">
        <v>85000</v>
      </c>
      <c r="I285" s="102">
        <v>62750</v>
      </c>
      <c r="J285" s="103">
        <v>22250</v>
      </c>
      <c r="K285" s="117" t="str">
        <f t="shared" si="5"/>
        <v>00005031340523160240</v>
      </c>
      <c r="L285" s="106" t="s">
        <v>353</v>
      </c>
    </row>
    <row r="286" spans="1:12" s="84" customFormat="1" x14ac:dyDescent="0.2">
      <c r="A286" s="79" t="s">
        <v>128</v>
      </c>
      <c r="B286" s="78" t="s">
        <v>7</v>
      </c>
      <c r="C286" s="120" t="s">
        <v>98</v>
      </c>
      <c r="D286" s="124" t="s">
        <v>293</v>
      </c>
      <c r="E286" s="149" t="s">
        <v>351</v>
      </c>
      <c r="F286" s="153"/>
      <c r="G286" s="121" t="s">
        <v>129</v>
      </c>
      <c r="H286" s="80">
        <v>85000</v>
      </c>
      <c r="I286" s="81">
        <v>62750</v>
      </c>
      <c r="J286" s="82">
        <f>IF(IF(H286="",0,H286)=0,0,(IF(H286&gt;0,IF(I286&gt;H286,0,H286-I286),IF(I286&gt;H286,H286-I286,0))))</f>
        <v>22250</v>
      </c>
      <c r="K286" s="117" t="str">
        <f t="shared" si="5"/>
        <v>00005031340523160244</v>
      </c>
      <c r="L286" s="83" t="str">
        <f>C286 &amp; D286 &amp;E286 &amp; F286 &amp; G286</f>
        <v>00005031340523160244</v>
      </c>
    </row>
    <row r="287" spans="1:12" x14ac:dyDescent="0.2">
      <c r="A287" s="99"/>
      <c r="B287" s="100" t="s">
        <v>7</v>
      </c>
      <c r="C287" s="101" t="s">
        <v>98</v>
      </c>
      <c r="D287" s="123" t="s">
        <v>293</v>
      </c>
      <c r="E287" s="146" t="s">
        <v>355</v>
      </c>
      <c r="F287" s="152"/>
      <c r="G287" s="128" t="s">
        <v>98</v>
      </c>
      <c r="H287" s="96">
        <v>1500</v>
      </c>
      <c r="I287" s="102">
        <v>0</v>
      </c>
      <c r="J287" s="103">
        <v>1500</v>
      </c>
      <c r="K287" s="117" t="str">
        <f t="shared" si="5"/>
        <v>00005031340623170000</v>
      </c>
      <c r="L287" s="106" t="s">
        <v>354</v>
      </c>
    </row>
    <row r="288" spans="1:12" ht="22.5" x14ac:dyDescent="0.2">
      <c r="A288" s="99" t="s">
        <v>123</v>
      </c>
      <c r="B288" s="100" t="s">
        <v>7</v>
      </c>
      <c r="C288" s="101" t="s">
        <v>98</v>
      </c>
      <c r="D288" s="123" t="s">
        <v>293</v>
      </c>
      <c r="E288" s="146" t="s">
        <v>355</v>
      </c>
      <c r="F288" s="152"/>
      <c r="G288" s="128" t="s">
        <v>7</v>
      </c>
      <c r="H288" s="96">
        <v>1500</v>
      </c>
      <c r="I288" s="102">
        <v>0</v>
      </c>
      <c r="J288" s="103">
        <v>1500</v>
      </c>
      <c r="K288" s="117" t="str">
        <f t="shared" si="5"/>
        <v>00005031340623170200</v>
      </c>
      <c r="L288" s="106" t="s">
        <v>356</v>
      </c>
    </row>
    <row r="289" spans="1:12" ht="22.5" x14ac:dyDescent="0.2">
      <c r="A289" s="99" t="s">
        <v>125</v>
      </c>
      <c r="B289" s="100" t="s">
        <v>7</v>
      </c>
      <c r="C289" s="101" t="s">
        <v>98</v>
      </c>
      <c r="D289" s="123" t="s">
        <v>293</v>
      </c>
      <c r="E289" s="146" t="s">
        <v>355</v>
      </c>
      <c r="F289" s="152"/>
      <c r="G289" s="128" t="s">
        <v>127</v>
      </c>
      <c r="H289" s="96">
        <v>1500</v>
      </c>
      <c r="I289" s="102">
        <v>0</v>
      </c>
      <c r="J289" s="103">
        <v>1500</v>
      </c>
      <c r="K289" s="117" t="str">
        <f t="shared" si="5"/>
        <v>00005031340623170240</v>
      </c>
      <c r="L289" s="106" t="s">
        <v>357</v>
      </c>
    </row>
    <row r="290" spans="1:12" s="84" customFormat="1" x14ac:dyDescent="0.2">
      <c r="A290" s="79" t="s">
        <v>128</v>
      </c>
      <c r="B290" s="78" t="s">
        <v>7</v>
      </c>
      <c r="C290" s="120" t="s">
        <v>98</v>
      </c>
      <c r="D290" s="124" t="s">
        <v>293</v>
      </c>
      <c r="E290" s="149" t="s">
        <v>355</v>
      </c>
      <c r="F290" s="153"/>
      <c r="G290" s="121" t="s">
        <v>129</v>
      </c>
      <c r="H290" s="80">
        <v>1500</v>
      </c>
      <c r="I290" s="81">
        <v>0</v>
      </c>
      <c r="J290" s="82">
        <f>IF(IF(H290="",0,H290)=0,0,(IF(H290&gt;0,IF(I290&gt;H290,0,H290-I290),IF(I290&gt;H290,H290-I290,0))))</f>
        <v>1500</v>
      </c>
      <c r="K290" s="117" t="str">
        <f t="shared" si="5"/>
        <v>00005031340623170244</v>
      </c>
      <c r="L290" s="83" t="str">
        <f>C290 &amp; D290 &amp;E290 &amp; F290 &amp; G290</f>
        <v>00005031340623170244</v>
      </c>
    </row>
    <row r="291" spans="1:12" x14ac:dyDescent="0.2">
      <c r="A291" s="99"/>
      <c r="B291" s="100" t="s">
        <v>7</v>
      </c>
      <c r="C291" s="101" t="s">
        <v>98</v>
      </c>
      <c r="D291" s="123" t="s">
        <v>293</v>
      </c>
      <c r="E291" s="146" t="s">
        <v>359</v>
      </c>
      <c r="F291" s="152"/>
      <c r="G291" s="128" t="s">
        <v>98</v>
      </c>
      <c r="H291" s="96">
        <v>50000</v>
      </c>
      <c r="I291" s="102">
        <v>0</v>
      </c>
      <c r="J291" s="103">
        <v>50000</v>
      </c>
      <c r="K291" s="117" t="str">
        <f t="shared" si="5"/>
        <v>00005031340723180000</v>
      </c>
      <c r="L291" s="106" t="s">
        <v>358</v>
      </c>
    </row>
    <row r="292" spans="1:12" ht="22.5" x14ac:dyDescent="0.2">
      <c r="A292" s="99" t="s">
        <v>123</v>
      </c>
      <c r="B292" s="100" t="s">
        <v>7</v>
      </c>
      <c r="C292" s="101" t="s">
        <v>98</v>
      </c>
      <c r="D292" s="123" t="s">
        <v>293</v>
      </c>
      <c r="E292" s="146" t="s">
        <v>359</v>
      </c>
      <c r="F292" s="152"/>
      <c r="G292" s="128" t="s">
        <v>7</v>
      </c>
      <c r="H292" s="96">
        <v>50000</v>
      </c>
      <c r="I292" s="102">
        <v>0</v>
      </c>
      <c r="J292" s="103">
        <v>50000</v>
      </c>
      <c r="K292" s="117" t="str">
        <f t="shared" si="5"/>
        <v>00005031340723180200</v>
      </c>
      <c r="L292" s="106" t="s">
        <v>360</v>
      </c>
    </row>
    <row r="293" spans="1:12" ht="22.5" x14ac:dyDescent="0.2">
      <c r="A293" s="99" t="s">
        <v>125</v>
      </c>
      <c r="B293" s="100" t="s">
        <v>7</v>
      </c>
      <c r="C293" s="101" t="s">
        <v>98</v>
      </c>
      <c r="D293" s="123" t="s">
        <v>293</v>
      </c>
      <c r="E293" s="146" t="s">
        <v>359</v>
      </c>
      <c r="F293" s="152"/>
      <c r="G293" s="128" t="s">
        <v>127</v>
      </c>
      <c r="H293" s="96">
        <v>50000</v>
      </c>
      <c r="I293" s="102">
        <v>0</v>
      </c>
      <c r="J293" s="103">
        <v>50000</v>
      </c>
      <c r="K293" s="117" t="str">
        <f t="shared" si="5"/>
        <v>00005031340723180240</v>
      </c>
      <c r="L293" s="106" t="s">
        <v>361</v>
      </c>
    </row>
    <row r="294" spans="1:12" s="84" customFormat="1" x14ac:dyDescent="0.2">
      <c r="A294" s="79" t="s">
        <v>128</v>
      </c>
      <c r="B294" s="78" t="s">
        <v>7</v>
      </c>
      <c r="C294" s="120" t="s">
        <v>98</v>
      </c>
      <c r="D294" s="124" t="s">
        <v>293</v>
      </c>
      <c r="E294" s="149" t="s">
        <v>359</v>
      </c>
      <c r="F294" s="153"/>
      <c r="G294" s="121" t="s">
        <v>129</v>
      </c>
      <c r="H294" s="80">
        <v>50000</v>
      </c>
      <c r="I294" s="81">
        <v>0</v>
      </c>
      <c r="J294" s="82">
        <f>IF(IF(H294="",0,H294)=0,0,(IF(H294&gt;0,IF(I294&gt;H294,0,H294-I294),IF(I294&gt;H294,H294-I294,0))))</f>
        <v>50000</v>
      </c>
      <c r="K294" s="117" t="str">
        <f t="shared" si="5"/>
        <v>00005031340723180244</v>
      </c>
      <c r="L294" s="83" t="str">
        <f>C294 &amp; D294 &amp;E294 &amp; F294 &amp; G294</f>
        <v>00005031340723180244</v>
      </c>
    </row>
    <row r="295" spans="1:12" x14ac:dyDescent="0.2">
      <c r="A295" s="99"/>
      <c r="B295" s="100" t="s">
        <v>7</v>
      </c>
      <c r="C295" s="101" t="s">
        <v>98</v>
      </c>
      <c r="D295" s="123" t="s">
        <v>293</v>
      </c>
      <c r="E295" s="146" t="s">
        <v>363</v>
      </c>
      <c r="F295" s="152"/>
      <c r="G295" s="128" t="s">
        <v>98</v>
      </c>
      <c r="H295" s="96">
        <v>910000</v>
      </c>
      <c r="I295" s="102">
        <v>0</v>
      </c>
      <c r="J295" s="103">
        <v>910000</v>
      </c>
      <c r="K295" s="117" t="str">
        <f t="shared" si="5"/>
        <v>00005031340823190000</v>
      </c>
      <c r="L295" s="106" t="s">
        <v>362</v>
      </c>
    </row>
    <row r="296" spans="1:12" ht="22.5" x14ac:dyDescent="0.2">
      <c r="A296" s="99" t="s">
        <v>123</v>
      </c>
      <c r="B296" s="100" t="s">
        <v>7</v>
      </c>
      <c r="C296" s="101" t="s">
        <v>98</v>
      </c>
      <c r="D296" s="123" t="s">
        <v>293</v>
      </c>
      <c r="E296" s="146" t="s">
        <v>363</v>
      </c>
      <c r="F296" s="152"/>
      <c r="G296" s="128" t="s">
        <v>7</v>
      </c>
      <c r="H296" s="96">
        <v>910000</v>
      </c>
      <c r="I296" s="102">
        <v>0</v>
      </c>
      <c r="J296" s="103">
        <v>910000</v>
      </c>
      <c r="K296" s="117" t="str">
        <f t="shared" si="5"/>
        <v>00005031340823190200</v>
      </c>
      <c r="L296" s="106" t="s">
        <v>364</v>
      </c>
    </row>
    <row r="297" spans="1:12" ht="22.5" x14ac:dyDescent="0.2">
      <c r="A297" s="99" t="s">
        <v>125</v>
      </c>
      <c r="B297" s="100" t="s">
        <v>7</v>
      </c>
      <c r="C297" s="101" t="s">
        <v>98</v>
      </c>
      <c r="D297" s="123" t="s">
        <v>293</v>
      </c>
      <c r="E297" s="146" t="s">
        <v>363</v>
      </c>
      <c r="F297" s="152"/>
      <c r="G297" s="128" t="s">
        <v>127</v>
      </c>
      <c r="H297" s="96">
        <v>910000</v>
      </c>
      <c r="I297" s="102">
        <v>0</v>
      </c>
      <c r="J297" s="103">
        <v>910000</v>
      </c>
      <c r="K297" s="117" t="str">
        <f t="shared" si="5"/>
        <v>00005031340823190240</v>
      </c>
      <c r="L297" s="106" t="s">
        <v>365</v>
      </c>
    </row>
    <row r="298" spans="1:12" s="84" customFormat="1" x14ac:dyDescent="0.2">
      <c r="A298" s="79" t="s">
        <v>128</v>
      </c>
      <c r="B298" s="78" t="s">
        <v>7</v>
      </c>
      <c r="C298" s="120" t="s">
        <v>98</v>
      </c>
      <c r="D298" s="124" t="s">
        <v>293</v>
      </c>
      <c r="E298" s="149" t="s">
        <v>363</v>
      </c>
      <c r="F298" s="153"/>
      <c r="G298" s="121" t="s">
        <v>129</v>
      </c>
      <c r="H298" s="80">
        <v>910000</v>
      </c>
      <c r="I298" s="81">
        <v>0</v>
      </c>
      <c r="J298" s="82">
        <f>IF(IF(H298="",0,H298)=0,0,(IF(H298&gt;0,IF(I298&gt;H298,0,H298-I298),IF(I298&gt;H298,H298-I298,0))))</f>
        <v>910000</v>
      </c>
      <c r="K298" s="117" t="str">
        <f t="shared" si="5"/>
        <v>00005031340823190244</v>
      </c>
      <c r="L298" s="83" t="str">
        <f>C298 &amp; D298 &amp;E298 &amp; F298 &amp; G298</f>
        <v>00005031340823190244</v>
      </c>
    </row>
    <row r="299" spans="1:12" x14ac:dyDescent="0.2">
      <c r="A299" s="99"/>
      <c r="B299" s="100" t="s">
        <v>7</v>
      </c>
      <c r="C299" s="101" t="s">
        <v>98</v>
      </c>
      <c r="D299" s="123" t="s">
        <v>293</v>
      </c>
      <c r="E299" s="146" t="s">
        <v>367</v>
      </c>
      <c r="F299" s="152"/>
      <c r="G299" s="128" t="s">
        <v>98</v>
      </c>
      <c r="H299" s="96">
        <v>20000</v>
      </c>
      <c r="I299" s="102">
        <v>0</v>
      </c>
      <c r="J299" s="103">
        <v>20000</v>
      </c>
      <c r="K299" s="117" t="str">
        <f t="shared" si="5"/>
        <v>00005031400023230000</v>
      </c>
      <c r="L299" s="106" t="s">
        <v>366</v>
      </c>
    </row>
    <row r="300" spans="1:12" ht="22.5" x14ac:dyDescent="0.2">
      <c r="A300" s="99" t="s">
        <v>123</v>
      </c>
      <c r="B300" s="100" t="s">
        <v>7</v>
      </c>
      <c r="C300" s="101" t="s">
        <v>98</v>
      </c>
      <c r="D300" s="123" t="s">
        <v>293</v>
      </c>
      <c r="E300" s="146" t="s">
        <v>367</v>
      </c>
      <c r="F300" s="152"/>
      <c r="G300" s="128" t="s">
        <v>7</v>
      </c>
      <c r="H300" s="96">
        <v>20000</v>
      </c>
      <c r="I300" s="102">
        <v>0</v>
      </c>
      <c r="J300" s="103">
        <v>20000</v>
      </c>
      <c r="K300" s="117" t="str">
        <f t="shared" si="5"/>
        <v>00005031400023230200</v>
      </c>
      <c r="L300" s="106" t="s">
        <v>368</v>
      </c>
    </row>
    <row r="301" spans="1:12" ht="22.5" x14ac:dyDescent="0.2">
      <c r="A301" s="99" t="s">
        <v>125</v>
      </c>
      <c r="B301" s="100" t="s">
        <v>7</v>
      </c>
      <c r="C301" s="101" t="s">
        <v>98</v>
      </c>
      <c r="D301" s="123" t="s">
        <v>293</v>
      </c>
      <c r="E301" s="146" t="s">
        <v>367</v>
      </c>
      <c r="F301" s="152"/>
      <c r="G301" s="128" t="s">
        <v>127</v>
      </c>
      <c r="H301" s="96">
        <v>20000</v>
      </c>
      <c r="I301" s="102">
        <v>0</v>
      </c>
      <c r="J301" s="103">
        <v>20000</v>
      </c>
      <c r="K301" s="117" t="str">
        <f t="shared" si="5"/>
        <v>00005031400023230240</v>
      </c>
      <c r="L301" s="106" t="s">
        <v>369</v>
      </c>
    </row>
    <row r="302" spans="1:12" s="84" customFormat="1" x14ac:dyDescent="0.2">
      <c r="A302" s="79" t="s">
        <v>128</v>
      </c>
      <c r="B302" s="78" t="s">
        <v>7</v>
      </c>
      <c r="C302" s="120" t="s">
        <v>98</v>
      </c>
      <c r="D302" s="124" t="s">
        <v>293</v>
      </c>
      <c r="E302" s="149" t="s">
        <v>367</v>
      </c>
      <c r="F302" s="153"/>
      <c r="G302" s="121" t="s">
        <v>129</v>
      </c>
      <c r="H302" s="80">
        <v>20000</v>
      </c>
      <c r="I302" s="81">
        <v>0</v>
      </c>
      <c r="J302" s="82">
        <f>IF(IF(H302="",0,H302)=0,0,(IF(H302&gt;0,IF(I302&gt;H302,0,H302-I302),IF(I302&gt;H302,H302-I302,0))))</f>
        <v>20000</v>
      </c>
      <c r="K302" s="117" t="str">
        <f t="shared" si="5"/>
        <v>00005031400023230244</v>
      </c>
      <c r="L302" s="83" t="str">
        <f>C302 &amp; D302 &amp;E302 &amp; F302 &amp; G302</f>
        <v>00005031400023230244</v>
      </c>
    </row>
    <row r="303" spans="1:12" x14ac:dyDescent="0.2">
      <c r="A303" s="99"/>
      <c r="B303" s="100" t="s">
        <v>7</v>
      </c>
      <c r="C303" s="101" t="s">
        <v>98</v>
      </c>
      <c r="D303" s="123" t="s">
        <v>293</v>
      </c>
      <c r="E303" s="146" t="s">
        <v>371</v>
      </c>
      <c r="F303" s="152"/>
      <c r="G303" s="128" t="s">
        <v>98</v>
      </c>
      <c r="H303" s="96">
        <v>52300</v>
      </c>
      <c r="I303" s="102">
        <v>0</v>
      </c>
      <c r="J303" s="103">
        <v>52300</v>
      </c>
      <c r="K303" s="117" t="str">
        <f t="shared" si="5"/>
        <v>00005039510011100000</v>
      </c>
      <c r="L303" s="106" t="s">
        <v>370</v>
      </c>
    </row>
    <row r="304" spans="1:12" ht="22.5" x14ac:dyDescent="0.2">
      <c r="A304" s="99" t="s">
        <v>123</v>
      </c>
      <c r="B304" s="100" t="s">
        <v>7</v>
      </c>
      <c r="C304" s="101" t="s">
        <v>98</v>
      </c>
      <c r="D304" s="123" t="s">
        <v>293</v>
      </c>
      <c r="E304" s="146" t="s">
        <v>371</v>
      </c>
      <c r="F304" s="152"/>
      <c r="G304" s="128" t="s">
        <v>7</v>
      </c>
      <c r="H304" s="96">
        <v>52300</v>
      </c>
      <c r="I304" s="102">
        <v>0</v>
      </c>
      <c r="J304" s="103">
        <v>52300</v>
      </c>
      <c r="K304" s="117" t="str">
        <f t="shared" si="5"/>
        <v>00005039510011100200</v>
      </c>
      <c r="L304" s="106" t="s">
        <v>372</v>
      </c>
    </row>
    <row r="305" spans="1:12" ht="22.5" x14ac:dyDescent="0.2">
      <c r="A305" s="99" t="s">
        <v>125</v>
      </c>
      <c r="B305" s="100" t="s">
        <v>7</v>
      </c>
      <c r="C305" s="101" t="s">
        <v>98</v>
      </c>
      <c r="D305" s="123" t="s">
        <v>293</v>
      </c>
      <c r="E305" s="146" t="s">
        <v>371</v>
      </c>
      <c r="F305" s="152"/>
      <c r="G305" s="128" t="s">
        <v>127</v>
      </c>
      <c r="H305" s="96">
        <v>52300</v>
      </c>
      <c r="I305" s="102">
        <v>0</v>
      </c>
      <c r="J305" s="103">
        <v>52300</v>
      </c>
      <c r="K305" s="117" t="str">
        <f t="shared" si="5"/>
        <v>00005039510011100240</v>
      </c>
      <c r="L305" s="106" t="s">
        <v>373</v>
      </c>
    </row>
    <row r="306" spans="1:12" s="84" customFormat="1" x14ac:dyDescent="0.2">
      <c r="A306" s="79" t="s">
        <v>128</v>
      </c>
      <c r="B306" s="78" t="s">
        <v>7</v>
      </c>
      <c r="C306" s="120" t="s">
        <v>98</v>
      </c>
      <c r="D306" s="124" t="s">
        <v>293</v>
      </c>
      <c r="E306" s="149" t="s">
        <v>371</v>
      </c>
      <c r="F306" s="153"/>
      <c r="G306" s="121" t="s">
        <v>129</v>
      </c>
      <c r="H306" s="80">
        <v>52300</v>
      </c>
      <c r="I306" s="81">
        <v>0</v>
      </c>
      <c r="J306" s="82">
        <f>IF(IF(H306="",0,H306)=0,0,(IF(H306&gt;0,IF(I306&gt;H306,0,H306-I306),IF(I306&gt;H306,H306-I306,0))))</f>
        <v>52300</v>
      </c>
      <c r="K306" s="117" t="str">
        <f t="shared" si="5"/>
        <v>00005039510011100244</v>
      </c>
      <c r="L306" s="83" t="str">
        <f>C306 &amp; D306 &amp;E306 &amp; F306 &amp; G306</f>
        <v>00005039510011100244</v>
      </c>
    </row>
    <row r="307" spans="1:12" x14ac:dyDescent="0.2">
      <c r="A307" s="99" t="s">
        <v>374</v>
      </c>
      <c r="B307" s="100" t="s">
        <v>7</v>
      </c>
      <c r="C307" s="101" t="s">
        <v>98</v>
      </c>
      <c r="D307" s="123" t="s">
        <v>376</v>
      </c>
      <c r="E307" s="146" t="s">
        <v>100</v>
      </c>
      <c r="F307" s="152"/>
      <c r="G307" s="128" t="s">
        <v>98</v>
      </c>
      <c r="H307" s="96">
        <v>28500</v>
      </c>
      <c r="I307" s="102">
        <v>4000</v>
      </c>
      <c r="J307" s="103">
        <v>24500</v>
      </c>
      <c r="K307" s="117" t="str">
        <f t="shared" si="5"/>
        <v>00007000000000000000</v>
      </c>
      <c r="L307" s="106" t="s">
        <v>375</v>
      </c>
    </row>
    <row r="308" spans="1:12" x14ac:dyDescent="0.2">
      <c r="A308" s="99" t="s">
        <v>377</v>
      </c>
      <c r="B308" s="100" t="s">
        <v>7</v>
      </c>
      <c r="C308" s="101" t="s">
        <v>98</v>
      </c>
      <c r="D308" s="123" t="s">
        <v>379</v>
      </c>
      <c r="E308" s="146" t="s">
        <v>100</v>
      </c>
      <c r="F308" s="152"/>
      <c r="G308" s="128" t="s">
        <v>98</v>
      </c>
      <c r="H308" s="96">
        <v>4500</v>
      </c>
      <c r="I308" s="102">
        <v>0</v>
      </c>
      <c r="J308" s="103">
        <v>4500</v>
      </c>
      <c r="K308" s="117" t="str">
        <f t="shared" si="5"/>
        <v>00007070000000000000</v>
      </c>
      <c r="L308" s="106" t="s">
        <v>378</v>
      </c>
    </row>
    <row r="309" spans="1:12" x14ac:dyDescent="0.2">
      <c r="A309" s="99"/>
      <c r="B309" s="100" t="s">
        <v>7</v>
      </c>
      <c r="C309" s="101" t="s">
        <v>98</v>
      </c>
      <c r="D309" s="123" t="s">
        <v>379</v>
      </c>
      <c r="E309" s="146" t="s">
        <v>381</v>
      </c>
      <c r="F309" s="152"/>
      <c r="G309" s="128" t="s">
        <v>98</v>
      </c>
      <c r="H309" s="96">
        <v>4500</v>
      </c>
      <c r="I309" s="102">
        <v>0</v>
      </c>
      <c r="J309" s="103">
        <v>4500</v>
      </c>
      <c r="K309" s="117" t="str">
        <f t="shared" si="5"/>
        <v>00007079610011110000</v>
      </c>
      <c r="L309" s="106" t="s">
        <v>380</v>
      </c>
    </row>
    <row r="310" spans="1:12" ht="22.5" x14ac:dyDescent="0.2">
      <c r="A310" s="99" t="s">
        <v>123</v>
      </c>
      <c r="B310" s="100" t="s">
        <v>7</v>
      </c>
      <c r="C310" s="101" t="s">
        <v>98</v>
      </c>
      <c r="D310" s="123" t="s">
        <v>379</v>
      </c>
      <c r="E310" s="146" t="s">
        <v>381</v>
      </c>
      <c r="F310" s="152"/>
      <c r="G310" s="128" t="s">
        <v>7</v>
      </c>
      <c r="H310" s="96">
        <v>4500</v>
      </c>
      <c r="I310" s="102">
        <v>0</v>
      </c>
      <c r="J310" s="103">
        <v>4500</v>
      </c>
      <c r="K310" s="117" t="str">
        <f t="shared" si="5"/>
        <v>00007079610011110200</v>
      </c>
      <c r="L310" s="106" t="s">
        <v>382</v>
      </c>
    </row>
    <row r="311" spans="1:12" ht="22.5" x14ac:dyDescent="0.2">
      <c r="A311" s="99" t="s">
        <v>125</v>
      </c>
      <c r="B311" s="100" t="s">
        <v>7</v>
      </c>
      <c r="C311" s="101" t="s">
        <v>98</v>
      </c>
      <c r="D311" s="123" t="s">
        <v>379</v>
      </c>
      <c r="E311" s="146" t="s">
        <v>381</v>
      </c>
      <c r="F311" s="152"/>
      <c r="G311" s="128" t="s">
        <v>127</v>
      </c>
      <c r="H311" s="96">
        <v>4500</v>
      </c>
      <c r="I311" s="102">
        <v>0</v>
      </c>
      <c r="J311" s="103">
        <v>4500</v>
      </c>
      <c r="K311" s="117" t="str">
        <f t="shared" si="5"/>
        <v>00007079610011110240</v>
      </c>
      <c r="L311" s="106" t="s">
        <v>383</v>
      </c>
    </row>
    <row r="312" spans="1:12" s="84" customFormat="1" x14ac:dyDescent="0.2">
      <c r="A312" s="79" t="s">
        <v>128</v>
      </c>
      <c r="B312" s="78" t="s">
        <v>7</v>
      </c>
      <c r="C312" s="120" t="s">
        <v>98</v>
      </c>
      <c r="D312" s="124" t="s">
        <v>379</v>
      </c>
      <c r="E312" s="149" t="s">
        <v>381</v>
      </c>
      <c r="F312" s="153"/>
      <c r="G312" s="121" t="s">
        <v>129</v>
      </c>
      <c r="H312" s="80">
        <v>4500</v>
      </c>
      <c r="I312" s="81">
        <v>0</v>
      </c>
      <c r="J312" s="82">
        <f>IF(IF(H312="",0,H312)=0,0,(IF(H312&gt;0,IF(I312&gt;H312,0,H312-I312),IF(I312&gt;H312,H312-I312,0))))</f>
        <v>4500</v>
      </c>
      <c r="K312" s="117" t="str">
        <f t="shared" si="5"/>
        <v>00007079610011110244</v>
      </c>
      <c r="L312" s="83" t="str">
        <f>C312 &amp; D312 &amp;E312 &amp; F312 &amp; G312</f>
        <v>00007079610011110244</v>
      </c>
    </row>
    <row r="313" spans="1:12" x14ac:dyDescent="0.2">
      <c r="A313" s="99" t="s">
        <v>384</v>
      </c>
      <c r="B313" s="100" t="s">
        <v>7</v>
      </c>
      <c r="C313" s="101" t="s">
        <v>98</v>
      </c>
      <c r="D313" s="123" t="s">
        <v>386</v>
      </c>
      <c r="E313" s="146" t="s">
        <v>100</v>
      </c>
      <c r="F313" s="152"/>
      <c r="G313" s="128" t="s">
        <v>98</v>
      </c>
      <c r="H313" s="96">
        <v>24000</v>
      </c>
      <c r="I313" s="102">
        <v>4000</v>
      </c>
      <c r="J313" s="103">
        <v>20000</v>
      </c>
      <c r="K313" s="117" t="str">
        <f t="shared" si="5"/>
        <v>00007090000000000000</v>
      </c>
      <c r="L313" s="106" t="s">
        <v>385</v>
      </c>
    </row>
    <row r="314" spans="1:12" x14ac:dyDescent="0.2">
      <c r="A314" s="99"/>
      <c r="B314" s="100" t="s">
        <v>7</v>
      </c>
      <c r="C314" s="101" t="s">
        <v>98</v>
      </c>
      <c r="D314" s="123" t="s">
        <v>386</v>
      </c>
      <c r="E314" s="146" t="s">
        <v>388</v>
      </c>
      <c r="F314" s="152"/>
      <c r="G314" s="128" t="s">
        <v>98</v>
      </c>
      <c r="H314" s="96">
        <v>20000</v>
      </c>
      <c r="I314" s="102">
        <v>0</v>
      </c>
      <c r="J314" s="103">
        <v>20000</v>
      </c>
      <c r="K314" s="117" t="str">
        <f t="shared" si="5"/>
        <v>00007090800123810000</v>
      </c>
      <c r="L314" s="106" t="s">
        <v>387</v>
      </c>
    </row>
    <row r="315" spans="1:12" ht="22.5" x14ac:dyDescent="0.2">
      <c r="A315" s="99" t="s">
        <v>123</v>
      </c>
      <c r="B315" s="100" t="s">
        <v>7</v>
      </c>
      <c r="C315" s="101" t="s">
        <v>98</v>
      </c>
      <c r="D315" s="123" t="s">
        <v>386</v>
      </c>
      <c r="E315" s="146" t="s">
        <v>388</v>
      </c>
      <c r="F315" s="152"/>
      <c r="G315" s="128" t="s">
        <v>7</v>
      </c>
      <c r="H315" s="96">
        <v>20000</v>
      </c>
      <c r="I315" s="102">
        <v>0</v>
      </c>
      <c r="J315" s="103">
        <v>20000</v>
      </c>
      <c r="K315" s="117" t="str">
        <f t="shared" si="5"/>
        <v>00007090800123810200</v>
      </c>
      <c r="L315" s="106" t="s">
        <v>389</v>
      </c>
    </row>
    <row r="316" spans="1:12" ht="22.5" x14ac:dyDescent="0.2">
      <c r="A316" s="99" t="s">
        <v>125</v>
      </c>
      <c r="B316" s="100" t="s">
        <v>7</v>
      </c>
      <c r="C316" s="101" t="s">
        <v>98</v>
      </c>
      <c r="D316" s="123" t="s">
        <v>386</v>
      </c>
      <c r="E316" s="146" t="s">
        <v>388</v>
      </c>
      <c r="F316" s="152"/>
      <c r="G316" s="128" t="s">
        <v>127</v>
      </c>
      <c r="H316" s="96">
        <v>20000</v>
      </c>
      <c r="I316" s="102">
        <v>0</v>
      </c>
      <c r="J316" s="103">
        <v>20000</v>
      </c>
      <c r="K316" s="117" t="str">
        <f t="shared" si="5"/>
        <v>00007090800123810240</v>
      </c>
      <c r="L316" s="106" t="s">
        <v>390</v>
      </c>
    </row>
    <row r="317" spans="1:12" s="84" customFormat="1" x14ac:dyDescent="0.2">
      <c r="A317" s="79" t="s">
        <v>128</v>
      </c>
      <c r="B317" s="78" t="s">
        <v>7</v>
      </c>
      <c r="C317" s="120" t="s">
        <v>98</v>
      </c>
      <c r="D317" s="124" t="s">
        <v>386</v>
      </c>
      <c r="E317" s="149" t="s">
        <v>388</v>
      </c>
      <c r="F317" s="153"/>
      <c r="G317" s="121" t="s">
        <v>129</v>
      </c>
      <c r="H317" s="80">
        <v>20000</v>
      </c>
      <c r="I317" s="81">
        <v>0</v>
      </c>
      <c r="J317" s="82">
        <f>IF(IF(H317="",0,H317)=0,0,(IF(H317&gt;0,IF(I317&gt;H317,0,H317-I317),IF(I317&gt;H317,H317-I317,0))))</f>
        <v>20000</v>
      </c>
      <c r="K317" s="117" t="str">
        <f t="shared" si="5"/>
        <v>00007090800123810244</v>
      </c>
      <c r="L317" s="83" t="str">
        <f>C317 &amp; D317 &amp;E317 &amp; F317 &amp; G317</f>
        <v>00007090800123810244</v>
      </c>
    </row>
    <row r="318" spans="1:12" x14ac:dyDescent="0.2">
      <c r="A318" s="99"/>
      <c r="B318" s="100" t="s">
        <v>7</v>
      </c>
      <c r="C318" s="101" t="s">
        <v>98</v>
      </c>
      <c r="D318" s="123" t="s">
        <v>386</v>
      </c>
      <c r="E318" s="146" t="s">
        <v>392</v>
      </c>
      <c r="F318" s="152"/>
      <c r="G318" s="128" t="s">
        <v>98</v>
      </c>
      <c r="H318" s="96">
        <v>4000</v>
      </c>
      <c r="I318" s="102">
        <v>4000</v>
      </c>
      <c r="J318" s="103">
        <v>0</v>
      </c>
      <c r="K318" s="117" t="str">
        <f t="shared" si="5"/>
        <v>00007091000123910000</v>
      </c>
      <c r="L318" s="106" t="s">
        <v>391</v>
      </c>
    </row>
    <row r="319" spans="1:12" ht="22.5" x14ac:dyDescent="0.2">
      <c r="A319" s="99" t="s">
        <v>123</v>
      </c>
      <c r="B319" s="100" t="s">
        <v>7</v>
      </c>
      <c r="C319" s="101" t="s">
        <v>98</v>
      </c>
      <c r="D319" s="123" t="s">
        <v>386</v>
      </c>
      <c r="E319" s="146" t="s">
        <v>392</v>
      </c>
      <c r="F319" s="152"/>
      <c r="G319" s="128" t="s">
        <v>7</v>
      </c>
      <c r="H319" s="96">
        <v>4000</v>
      </c>
      <c r="I319" s="102">
        <v>4000</v>
      </c>
      <c r="J319" s="103">
        <v>0</v>
      </c>
      <c r="K319" s="117" t="str">
        <f t="shared" si="5"/>
        <v>00007091000123910200</v>
      </c>
      <c r="L319" s="106" t="s">
        <v>393</v>
      </c>
    </row>
    <row r="320" spans="1:12" ht="22.5" x14ac:dyDescent="0.2">
      <c r="A320" s="99" t="s">
        <v>125</v>
      </c>
      <c r="B320" s="100" t="s">
        <v>7</v>
      </c>
      <c r="C320" s="101" t="s">
        <v>98</v>
      </c>
      <c r="D320" s="123" t="s">
        <v>386</v>
      </c>
      <c r="E320" s="146" t="s">
        <v>392</v>
      </c>
      <c r="F320" s="152"/>
      <c r="G320" s="128" t="s">
        <v>127</v>
      </c>
      <c r="H320" s="96">
        <v>4000</v>
      </c>
      <c r="I320" s="102">
        <v>4000</v>
      </c>
      <c r="J320" s="103">
        <v>0</v>
      </c>
      <c r="K320" s="117" t="str">
        <f t="shared" si="5"/>
        <v>00007091000123910240</v>
      </c>
      <c r="L320" s="106" t="s">
        <v>394</v>
      </c>
    </row>
    <row r="321" spans="1:12" s="84" customFormat="1" x14ac:dyDescent="0.2">
      <c r="A321" s="79" t="s">
        <v>128</v>
      </c>
      <c r="B321" s="78" t="s">
        <v>7</v>
      </c>
      <c r="C321" s="120" t="s">
        <v>98</v>
      </c>
      <c r="D321" s="124" t="s">
        <v>386</v>
      </c>
      <c r="E321" s="149" t="s">
        <v>392</v>
      </c>
      <c r="F321" s="153"/>
      <c r="G321" s="121" t="s">
        <v>129</v>
      </c>
      <c r="H321" s="80">
        <v>4000</v>
      </c>
      <c r="I321" s="81">
        <v>4000</v>
      </c>
      <c r="J321" s="82">
        <f>IF(IF(H321="",0,H321)=0,0,(IF(H321&gt;0,IF(I321&gt;H321,0,H321-I321),IF(I321&gt;H321,H321-I321,0))))</f>
        <v>0</v>
      </c>
      <c r="K321" s="117" t="str">
        <f t="shared" si="5"/>
        <v>00007091000123910244</v>
      </c>
      <c r="L321" s="83" t="str">
        <f>C321 &amp; D321 &amp;E321 &amp; F321 &amp; G321</f>
        <v>00007091000123910244</v>
      </c>
    </row>
    <row r="322" spans="1:12" x14ac:dyDescent="0.2">
      <c r="A322" s="99" t="s">
        <v>395</v>
      </c>
      <c r="B322" s="100" t="s">
        <v>7</v>
      </c>
      <c r="C322" s="101" t="s">
        <v>98</v>
      </c>
      <c r="D322" s="123" t="s">
        <v>397</v>
      </c>
      <c r="E322" s="146" t="s">
        <v>100</v>
      </c>
      <c r="F322" s="152"/>
      <c r="G322" s="128" t="s">
        <v>98</v>
      </c>
      <c r="H322" s="96">
        <v>50000</v>
      </c>
      <c r="I322" s="102">
        <v>12815.15</v>
      </c>
      <c r="J322" s="103">
        <v>37184.85</v>
      </c>
      <c r="K322" s="117" t="str">
        <f t="shared" si="5"/>
        <v>00008000000000000000</v>
      </c>
      <c r="L322" s="106" t="s">
        <v>396</v>
      </c>
    </row>
    <row r="323" spans="1:12" x14ac:dyDescent="0.2">
      <c r="A323" s="99" t="s">
        <v>398</v>
      </c>
      <c r="B323" s="100" t="s">
        <v>7</v>
      </c>
      <c r="C323" s="101" t="s">
        <v>98</v>
      </c>
      <c r="D323" s="123" t="s">
        <v>400</v>
      </c>
      <c r="E323" s="146" t="s">
        <v>100</v>
      </c>
      <c r="F323" s="152"/>
      <c r="G323" s="128" t="s">
        <v>98</v>
      </c>
      <c r="H323" s="96">
        <v>50000</v>
      </c>
      <c r="I323" s="102">
        <v>12815.15</v>
      </c>
      <c r="J323" s="103">
        <v>37184.85</v>
      </c>
      <c r="K323" s="117" t="str">
        <f t="shared" si="5"/>
        <v>00008010000000000000</v>
      </c>
      <c r="L323" s="106" t="s">
        <v>399</v>
      </c>
    </row>
    <row r="324" spans="1:12" x14ac:dyDescent="0.2">
      <c r="A324" s="99"/>
      <c r="B324" s="100" t="s">
        <v>7</v>
      </c>
      <c r="C324" s="101" t="s">
        <v>98</v>
      </c>
      <c r="D324" s="123" t="s">
        <v>400</v>
      </c>
      <c r="E324" s="146" t="s">
        <v>402</v>
      </c>
      <c r="F324" s="152"/>
      <c r="G324" s="128" t="s">
        <v>98</v>
      </c>
      <c r="H324" s="96">
        <v>50000</v>
      </c>
      <c r="I324" s="102">
        <v>12815.15</v>
      </c>
      <c r="J324" s="103">
        <v>37184.85</v>
      </c>
      <c r="K324" s="117" t="str">
        <f t="shared" si="5"/>
        <v>00008019710011120000</v>
      </c>
      <c r="L324" s="106" t="s">
        <v>401</v>
      </c>
    </row>
    <row r="325" spans="1:12" ht="22.5" x14ac:dyDescent="0.2">
      <c r="A325" s="99" t="s">
        <v>123</v>
      </c>
      <c r="B325" s="100" t="s">
        <v>7</v>
      </c>
      <c r="C325" s="101" t="s">
        <v>98</v>
      </c>
      <c r="D325" s="123" t="s">
        <v>400</v>
      </c>
      <c r="E325" s="146" t="s">
        <v>402</v>
      </c>
      <c r="F325" s="152"/>
      <c r="G325" s="128" t="s">
        <v>7</v>
      </c>
      <c r="H325" s="96">
        <v>50000</v>
      </c>
      <c r="I325" s="102">
        <v>12815.15</v>
      </c>
      <c r="J325" s="103">
        <v>37184.85</v>
      </c>
      <c r="K325" s="117" t="str">
        <f t="shared" si="5"/>
        <v>00008019710011120200</v>
      </c>
      <c r="L325" s="106" t="s">
        <v>403</v>
      </c>
    </row>
    <row r="326" spans="1:12" ht="22.5" x14ac:dyDescent="0.2">
      <c r="A326" s="99" t="s">
        <v>125</v>
      </c>
      <c r="B326" s="100" t="s">
        <v>7</v>
      </c>
      <c r="C326" s="101" t="s">
        <v>98</v>
      </c>
      <c r="D326" s="123" t="s">
        <v>400</v>
      </c>
      <c r="E326" s="146" t="s">
        <v>402</v>
      </c>
      <c r="F326" s="152"/>
      <c r="G326" s="128" t="s">
        <v>127</v>
      </c>
      <c r="H326" s="96">
        <v>50000</v>
      </c>
      <c r="I326" s="102">
        <v>12815.15</v>
      </c>
      <c r="J326" s="103">
        <v>37184.85</v>
      </c>
      <c r="K326" s="117" t="str">
        <f t="shared" si="5"/>
        <v>00008019710011120240</v>
      </c>
      <c r="L326" s="106" t="s">
        <v>404</v>
      </c>
    </row>
    <row r="327" spans="1:12" s="84" customFormat="1" x14ac:dyDescent="0.2">
      <c r="A327" s="79" t="s">
        <v>128</v>
      </c>
      <c r="B327" s="78" t="s">
        <v>7</v>
      </c>
      <c r="C327" s="120" t="s">
        <v>98</v>
      </c>
      <c r="D327" s="124" t="s">
        <v>400</v>
      </c>
      <c r="E327" s="149" t="s">
        <v>402</v>
      </c>
      <c r="F327" s="153"/>
      <c r="G327" s="121" t="s">
        <v>129</v>
      </c>
      <c r="H327" s="80">
        <v>50000</v>
      </c>
      <c r="I327" s="81">
        <v>12815.15</v>
      </c>
      <c r="J327" s="82">
        <f>IF(IF(H327="",0,H327)=0,0,(IF(H327&gt;0,IF(I327&gt;H327,0,H327-I327),IF(I327&gt;H327,H327-I327,0))))</f>
        <v>37184.85</v>
      </c>
      <c r="K327" s="117" t="str">
        <f t="shared" si="5"/>
        <v>00008019710011120244</v>
      </c>
      <c r="L327" s="83" t="str">
        <f>C327 &amp; D327 &amp;E327 &amp; F327 &amp; G327</f>
        <v>00008019710011120244</v>
      </c>
    </row>
    <row r="328" spans="1:12" x14ac:dyDescent="0.2">
      <c r="A328" s="99" t="s">
        <v>405</v>
      </c>
      <c r="B328" s="100" t="s">
        <v>7</v>
      </c>
      <c r="C328" s="101" t="s">
        <v>98</v>
      </c>
      <c r="D328" s="123" t="s">
        <v>407</v>
      </c>
      <c r="E328" s="146" t="s">
        <v>100</v>
      </c>
      <c r="F328" s="152"/>
      <c r="G328" s="128" t="s">
        <v>98</v>
      </c>
      <c r="H328" s="96">
        <v>88450</v>
      </c>
      <c r="I328" s="102">
        <v>25347.94</v>
      </c>
      <c r="J328" s="103">
        <v>63102.06</v>
      </c>
      <c r="K328" s="117" t="str">
        <f t="shared" si="5"/>
        <v>00010000000000000000</v>
      </c>
      <c r="L328" s="106" t="s">
        <v>406</v>
      </c>
    </row>
    <row r="329" spans="1:12" x14ac:dyDescent="0.2">
      <c r="A329" s="99" t="s">
        <v>408</v>
      </c>
      <c r="B329" s="100" t="s">
        <v>7</v>
      </c>
      <c r="C329" s="101" t="s">
        <v>98</v>
      </c>
      <c r="D329" s="123" t="s">
        <v>410</v>
      </c>
      <c r="E329" s="146" t="s">
        <v>100</v>
      </c>
      <c r="F329" s="152"/>
      <c r="G329" s="128" t="s">
        <v>98</v>
      </c>
      <c r="H329" s="96">
        <v>88450</v>
      </c>
      <c r="I329" s="102">
        <v>25347.94</v>
      </c>
      <c r="J329" s="103">
        <v>63102.06</v>
      </c>
      <c r="K329" s="117" t="str">
        <f t="shared" si="5"/>
        <v>00010010000000000000</v>
      </c>
      <c r="L329" s="106" t="s">
        <v>409</v>
      </c>
    </row>
    <row r="330" spans="1:12" x14ac:dyDescent="0.2">
      <c r="A330" s="99"/>
      <c r="B330" s="100" t="s">
        <v>7</v>
      </c>
      <c r="C330" s="101" t="s">
        <v>98</v>
      </c>
      <c r="D330" s="123" t="s">
        <v>410</v>
      </c>
      <c r="E330" s="146" t="s">
        <v>412</v>
      </c>
      <c r="F330" s="152"/>
      <c r="G330" s="128" t="s">
        <v>98</v>
      </c>
      <c r="H330" s="96">
        <v>88450</v>
      </c>
      <c r="I330" s="102">
        <v>25347.94</v>
      </c>
      <c r="J330" s="103">
        <v>63102.06</v>
      </c>
      <c r="K330" s="117" t="str">
        <f t="shared" si="5"/>
        <v>00010019150082100000</v>
      </c>
      <c r="L330" s="106" t="s">
        <v>411</v>
      </c>
    </row>
    <row r="331" spans="1:12" x14ac:dyDescent="0.2">
      <c r="A331" s="99" t="s">
        <v>413</v>
      </c>
      <c r="B331" s="100" t="s">
        <v>7</v>
      </c>
      <c r="C331" s="101" t="s">
        <v>98</v>
      </c>
      <c r="D331" s="123" t="s">
        <v>410</v>
      </c>
      <c r="E331" s="146" t="s">
        <v>412</v>
      </c>
      <c r="F331" s="152"/>
      <c r="G331" s="128" t="s">
        <v>415</v>
      </c>
      <c r="H331" s="96">
        <v>88450</v>
      </c>
      <c r="I331" s="102">
        <v>25347.94</v>
      </c>
      <c r="J331" s="103">
        <v>63102.06</v>
      </c>
      <c r="K331" s="117" t="str">
        <f t="shared" si="5"/>
        <v>00010019150082100300</v>
      </c>
      <c r="L331" s="106" t="s">
        <v>414</v>
      </c>
    </row>
    <row r="332" spans="1:12" x14ac:dyDescent="0.2">
      <c r="A332" s="99" t="s">
        <v>416</v>
      </c>
      <c r="B332" s="100" t="s">
        <v>7</v>
      </c>
      <c r="C332" s="101" t="s">
        <v>98</v>
      </c>
      <c r="D332" s="123" t="s">
        <v>410</v>
      </c>
      <c r="E332" s="146" t="s">
        <v>412</v>
      </c>
      <c r="F332" s="152"/>
      <c r="G332" s="128" t="s">
        <v>418</v>
      </c>
      <c r="H332" s="96">
        <v>88450</v>
      </c>
      <c r="I332" s="102">
        <v>25347.94</v>
      </c>
      <c r="J332" s="103">
        <v>63102.06</v>
      </c>
      <c r="K332" s="117" t="str">
        <f t="shared" si="5"/>
        <v>00010019150082100310</v>
      </c>
      <c r="L332" s="106" t="s">
        <v>417</v>
      </c>
    </row>
    <row r="333" spans="1:12" s="84" customFormat="1" x14ac:dyDescent="0.2">
      <c r="A333" s="79" t="s">
        <v>419</v>
      </c>
      <c r="B333" s="78" t="s">
        <v>7</v>
      </c>
      <c r="C333" s="120" t="s">
        <v>98</v>
      </c>
      <c r="D333" s="124" t="s">
        <v>410</v>
      </c>
      <c r="E333" s="149" t="s">
        <v>412</v>
      </c>
      <c r="F333" s="153"/>
      <c r="G333" s="121" t="s">
        <v>420</v>
      </c>
      <c r="H333" s="80">
        <v>88450</v>
      </c>
      <c r="I333" s="81">
        <v>25347.94</v>
      </c>
      <c r="J333" s="82">
        <f>IF(IF(H333="",0,H333)=0,0,(IF(H333&gt;0,IF(I333&gt;H333,0,H333-I333),IF(I333&gt;H333,H333-I333,0))))</f>
        <v>63102.06</v>
      </c>
      <c r="K333" s="117" t="str">
        <f t="shared" si="5"/>
        <v>00010019150082100312</v>
      </c>
      <c r="L333" s="83" t="str">
        <f>C333 &amp; D333 &amp;E333 &amp; F333 &amp; G333</f>
        <v>00010019150082100312</v>
      </c>
    </row>
    <row r="334" spans="1:12" x14ac:dyDescent="0.2">
      <c r="A334" s="99" t="s">
        <v>421</v>
      </c>
      <c r="B334" s="100" t="s">
        <v>7</v>
      </c>
      <c r="C334" s="101" t="s">
        <v>98</v>
      </c>
      <c r="D334" s="123" t="s">
        <v>423</v>
      </c>
      <c r="E334" s="146" t="s">
        <v>100</v>
      </c>
      <c r="F334" s="152"/>
      <c r="G334" s="128" t="s">
        <v>98</v>
      </c>
      <c r="H334" s="96">
        <v>10000</v>
      </c>
      <c r="I334" s="102">
        <v>0</v>
      </c>
      <c r="J334" s="103">
        <v>10000</v>
      </c>
      <c r="K334" s="117" t="str">
        <f t="shared" si="5"/>
        <v>00011000000000000000</v>
      </c>
      <c r="L334" s="106" t="s">
        <v>422</v>
      </c>
    </row>
    <row r="335" spans="1:12" x14ac:dyDescent="0.2">
      <c r="A335" s="99" t="s">
        <v>424</v>
      </c>
      <c r="B335" s="100" t="s">
        <v>7</v>
      </c>
      <c r="C335" s="101" t="s">
        <v>98</v>
      </c>
      <c r="D335" s="123" t="s">
        <v>426</v>
      </c>
      <c r="E335" s="146" t="s">
        <v>100</v>
      </c>
      <c r="F335" s="152"/>
      <c r="G335" s="128" t="s">
        <v>98</v>
      </c>
      <c r="H335" s="96">
        <v>10000</v>
      </c>
      <c r="I335" s="102">
        <v>0</v>
      </c>
      <c r="J335" s="103">
        <v>10000</v>
      </c>
      <c r="K335" s="117" t="str">
        <f t="shared" si="5"/>
        <v>00011010000000000000</v>
      </c>
      <c r="L335" s="106" t="s">
        <v>425</v>
      </c>
    </row>
    <row r="336" spans="1:12" x14ac:dyDescent="0.2">
      <c r="A336" s="99"/>
      <c r="B336" s="100" t="s">
        <v>7</v>
      </c>
      <c r="C336" s="101" t="s">
        <v>98</v>
      </c>
      <c r="D336" s="123" t="s">
        <v>426</v>
      </c>
      <c r="E336" s="146" t="s">
        <v>428</v>
      </c>
      <c r="F336" s="152"/>
      <c r="G336" s="128" t="s">
        <v>98</v>
      </c>
      <c r="H336" s="96">
        <v>5000</v>
      </c>
      <c r="I336" s="102">
        <v>0</v>
      </c>
      <c r="J336" s="103">
        <v>5000</v>
      </c>
      <c r="K336" s="117" t="str">
        <f t="shared" si="5"/>
        <v>00011011100123110000</v>
      </c>
      <c r="L336" s="106" t="s">
        <v>427</v>
      </c>
    </row>
    <row r="337" spans="1:12" ht="22.5" x14ac:dyDescent="0.2">
      <c r="A337" s="99" t="s">
        <v>123</v>
      </c>
      <c r="B337" s="100" t="s">
        <v>7</v>
      </c>
      <c r="C337" s="101" t="s">
        <v>98</v>
      </c>
      <c r="D337" s="123" t="s">
        <v>426</v>
      </c>
      <c r="E337" s="146" t="s">
        <v>428</v>
      </c>
      <c r="F337" s="152"/>
      <c r="G337" s="128" t="s">
        <v>7</v>
      </c>
      <c r="H337" s="96">
        <v>5000</v>
      </c>
      <c r="I337" s="102">
        <v>0</v>
      </c>
      <c r="J337" s="103">
        <v>5000</v>
      </c>
      <c r="K337" s="117" t="str">
        <f t="shared" si="5"/>
        <v>00011011100123110200</v>
      </c>
      <c r="L337" s="106" t="s">
        <v>429</v>
      </c>
    </row>
    <row r="338" spans="1:12" ht="22.5" x14ac:dyDescent="0.2">
      <c r="A338" s="99" t="s">
        <v>125</v>
      </c>
      <c r="B338" s="100" t="s">
        <v>7</v>
      </c>
      <c r="C338" s="101" t="s">
        <v>98</v>
      </c>
      <c r="D338" s="123" t="s">
        <v>426</v>
      </c>
      <c r="E338" s="146" t="s">
        <v>428</v>
      </c>
      <c r="F338" s="152"/>
      <c r="G338" s="128" t="s">
        <v>127</v>
      </c>
      <c r="H338" s="96">
        <v>5000</v>
      </c>
      <c r="I338" s="102">
        <v>0</v>
      </c>
      <c r="J338" s="103">
        <v>5000</v>
      </c>
      <c r="K338" s="117" t="str">
        <f t="shared" si="5"/>
        <v>00011011100123110240</v>
      </c>
      <c r="L338" s="106" t="s">
        <v>430</v>
      </c>
    </row>
    <row r="339" spans="1:12" s="84" customFormat="1" x14ac:dyDescent="0.2">
      <c r="A339" s="79" t="s">
        <v>128</v>
      </c>
      <c r="B339" s="78" t="s">
        <v>7</v>
      </c>
      <c r="C339" s="120" t="s">
        <v>98</v>
      </c>
      <c r="D339" s="124" t="s">
        <v>426</v>
      </c>
      <c r="E339" s="149" t="s">
        <v>428</v>
      </c>
      <c r="F339" s="153"/>
      <c r="G339" s="121" t="s">
        <v>129</v>
      </c>
      <c r="H339" s="80">
        <v>5000</v>
      </c>
      <c r="I339" s="81">
        <v>0</v>
      </c>
      <c r="J339" s="82">
        <f>IF(IF(H339="",0,H339)=0,0,(IF(H339&gt;0,IF(I339&gt;H339,0,H339-I339),IF(I339&gt;H339,H339-I339,0))))</f>
        <v>5000</v>
      </c>
      <c r="K339" s="117" t="str">
        <f t="shared" ref="K339:K353" si="6">C339 &amp; D339 &amp;E339 &amp; F339 &amp; G339</f>
        <v>00011011100123110244</v>
      </c>
      <c r="L339" s="83" t="str">
        <f>C339 &amp; D339 &amp;E339 &amp; F339 &amp; G339</f>
        <v>00011011100123110244</v>
      </c>
    </row>
    <row r="340" spans="1:12" x14ac:dyDescent="0.2">
      <c r="A340" s="99"/>
      <c r="B340" s="100" t="s">
        <v>7</v>
      </c>
      <c r="C340" s="101" t="s">
        <v>98</v>
      </c>
      <c r="D340" s="123" t="s">
        <v>426</v>
      </c>
      <c r="E340" s="146" t="s">
        <v>432</v>
      </c>
      <c r="F340" s="152"/>
      <c r="G340" s="128" t="s">
        <v>98</v>
      </c>
      <c r="H340" s="96">
        <v>5000</v>
      </c>
      <c r="I340" s="102">
        <v>0</v>
      </c>
      <c r="J340" s="103">
        <v>5000</v>
      </c>
      <c r="K340" s="117" t="str">
        <f t="shared" si="6"/>
        <v>00011019810011130000</v>
      </c>
      <c r="L340" s="106" t="s">
        <v>431</v>
      </c>
    </row>
    <row r="341" spans="1:12" ht="22.5" x14ac:dyDescent="0.2">
      <c r="A341" s="99" t="s">
        <v>123</v>
      </c>
      <c r="B341" s="100" t="s">
        <v>7</v>
      </c>
      <c r="C341" s="101" t="s">
        <v>98</v>
      </c>
      <c r="D341" s="123" t="s">
        <v>426</v>
      </c>
      <c r="E341" s="146" t="s">
        <v>432</v>
      </c>
      <c r="F341" s="152"/>
      <c r="G341" s="128" t="s">
        <v>7</v>
      </c>
      <c r="H341" s="96">
        <v>5000</v>
      </c>
      <c r="I341" s="102">
        <v>0</v>
      </c>
      <c r="J341" s="103">
        <v>5000</v>
      </c>
      <c r="K341" s="117" t="str">
        <f t="shared" si="6"/>
        <v>00011019810011130200</v>
      </c>
      <c r="L341" s="106" t="s">
        <v>433</v>
      </c>
    </row>
    <row r="342" spans="1:12" ht="22.5" x14ac:dyDescent="0.2">
      <c r="A342" s="99" t="s">
        <v>125</v>
      </c>
      <c r="B342" s="100" t="s">
        <v>7</v>
      </c>
      <c r="C342" s="101" t="s">
        <v>98</v>
      </c>
      <c r="D342" s="123" t="s">
        <v>426</v>
      </c>
      <c r="E342" s="146" t="s">
        <v>432</v>
      </c>
      <c r="F342" s="152"/>
      <c r="G342" s="128" t="s">
        <v>127</v>
      </c>
      <c r="H342" s="96">
        <v>5000</v>
      </c>
      <c r="I342" s="102">
        <v>0</v>
      </c>
      <c r="J342" s="103">
        <v>5000</v>
      </c>
      <c r="K342" s="117" t="str">
        <f t="shared" si="6"/>
        <v>00011019810011130240</v>
      </c>
      <c r="L342" s="106" t="s">
        <v>434</v>
      </c>
    </row>
    <row r="343" spans="1:12" s="84" customFormat="1" x14ac:dyDescent="0.2">
      <c r="A343" s="79" t="s">
        <v>128</v>
      </c>
      <c r="B343" s="78" t="s">
        <v>7</v>
      </c>
      <c r="C343" s="120" t="s">
        <v>98</v>
      </c>
      <c r="D343" s="124" t="s">
        <v>426</v>
      </c>
      <c r="E343" s="149" t="s">
        <v>432</v>
      </c>
      <c r="F343" s="153"/>
      <c r="G343" s="121" t="s">
        <v>129</v>
      </c>
      <c r="H343" s="80">
        <v>5000</v>
      </c>
      <c r="I343" s="81">
        <v>0</v>
      </c>
      <c r="J343" s="82">
        <f>IF(IF(H343="",0,H343)=0,0,(IF(H343&gt;0,IF(I343&gt;H343,0,H343-I343),IF(I343&gt;H343,H343-I343,0))))</f>
        <v>5000</v>
      </c>
      <c r="K343" s="117" t="str">
        <f t="shared" si="6"/>
        <v>00011019810011130244</v>
      </c>
      <c r="L343" s="83" t="str">
        <f>C343 &amp; D343 &amp;E343 &amp; F343 &amp; G343</f>
        <v>00011019810011130244</v>
      </c>
    </row>
    <row r="344" spans="1:12" x14ac:dyDescent="0.2">
      <c r="A344" s="99" t="s">
        <v>435</v>
      </c>
      <c r="B344" s="100" t="s">
        <v>7</v>
      </c>
      <c r="C344" s="101" t="s">
        <v>98</v>
      </c>
      <c r="D344" s="123" t="s">
        <v>437</v>
      </c>
      <c r="E344" s="146" t="s">
        <v>100</v>
      </c>
      <c r="F344" s="152"/>
      <c r="G344" s="128" t="s">
        <v>98</v>
      </c>
      <c r="H344" s="96">
        <v>32000</v>
      </c>
      <c r="I344" s="102">
        <v>13000</v>
      </c>
      <c r="J344" s="103">
        <v>19000</v>
      </c>
      <c r="K344" s="117" t="str">
        <f t="shared" si="6"/>
        <v>00012000000000000000</v>
      </c>
      <c r="L344" s="106" t="s">
        <v>436</v>
      </c>
    </row>
    <row r="345" spans="1:12" ht="22.5" x14ac:dyDescent="0.2">
      <c r="A345" s="99" t="s">
        <v>438</v>
      </c>
      <c r="B345" s="100" t="s">
        <v>7</v>
      </c>
      <c r="C345" s="101" t="s">
        <v>98</v>
      </c>
      <c r="D345" s="123" t="s">
        <v>440</v>
      </c>
      <c r="E345" s="146" t="s">
        <v>100</v>
      </c>
      <c r="F345" s="152"/>
      <c r="G345" s="128" t="s">
        <v>98</v>
      </c>
      <c r="H345" s="96">
        <v>32000</v>
      </c>
      <c r="I345" s="102">
        <v>13000</v>
      </c>
      <c r="J345" s="103">
        <v>19000</v>
      </c>
      <c r="K345" s="117" t="str">
        <f t="shared" si="6"/>
        <v>00012040000000000000</v>
      </c>
      <c r="L345" s="106" t="s">
        <v>439</v>
      </c>
    </row>
    <row r="346" spans="1:12" x14ac:dyDescent="0.2">
      <c r="A346" s="99"/>
      <c r="B346" s="100" t="s">
        <v>7</v>
      </c>
      <c r="C346" s="101" t="s">
        <v>98</v>
      </c>
      <c r="D346" s="123" t="s">
        <v>440</v>
      </c>
      <c r="E346" s="146" t="s">
        <v>442</v>
      </c>
      <c r="F346" s="152"/>
      <c r="G346" s="128" t="s">
        <v>98</v>
      </c>
      <c r="H346" s="96">
        <v>13000</v>
      </c>
      <c r="I346" s="102">
        <v>13000</v>
      </c>
      <c r="J346" s="103">
        <v>0</v>
      </c>
      <c r="K346" s="117" t="str">
        <f t="shared" si="6"/>
        <v>00012040600423640000</v>
      </c>
      <c r="L346" s="106" t="s">
        <v>441</v>
      </c>
    </row>
    <row r="347" spans="1:12" ht="22.5" x14ac:dyDescent="0.2">
      <c r="A347" s="99" t="s">
        <v>123</v>
      </c>
      <c r="B347" s="100" t="s">
        <v>7</v>
      </c>
      <c r="C347" s="101" t="s">
        <v>98</v>
      </c>
      <c r="D347" s="123" t="s">
        <v>440</v>
      </c>
      <c r="E347" s="146" t="s">
        <v>442</v>
      </c>
      <c r="F347" s="152"/>
      <c r="G347" s="128" t="s">
        <v>7</v>
      </c>
      <c r="H347" s="96">
        <v>13000</v>
      </c>
      <c r="I347" s="102">
        <v>13000</v>
      </c>
      <c r="J347" s="103">
        <v>0</v>
      </c>
      <c r="K347" s="117" t="str">
        <f t="shared" si="6"/>
        <v>00012040600423640200</v>
      </c>
      <c r="L347" s="106" t="s">
        <v>443</v>
      </c>
    </row>
    <row r="348" spans="1:12" ht="22.5" x14ac:dyDescent="0.2">
      <c r="A348" s="99" t="s">
        <v>125</v>
      </c>
      <c r="B348" s="100" t="s">
        <v>7</v>
      </c>
      <c r="C348" s="101" t="s">
        <v>98</v>
      </c>
      <c r="D348" s="123" t="s">
        <v>440</v>
      </c>
      <c r="E348" s="146" t="s">
        <v>442</v>
      </c>
      <c r="F348" s="152"/>
      <c r="G348" s="128" t="s">
        <v>127</v>
      </c>
      <c r="H348" s="96">
        <v>13000</v>
      </c>
      <c r="I348" s="102">
        <v>13000</v>
      </c>
      <c r="J348" s="103">
        <v>0</v>
      </c>
      <c r="K348" s="117" t="str">
        <f t="shared" si="6"/>
        <v>00012040600423640240</v>
      </c>
      <c r="L348" s="106" t="s">
        <v>444</v>
      </c>
    </row>
    <row r="349" spans="1:12" s="84" customFormat="1" ht="22.5" x14ac:dyDescent="0.2">
      <c r="A349" s="79" t="s">
        <v>138</v>
      </c>
      <c r="B349" s="78" t="s">
        <v>7</v>
      </c>
      <c r="C349" s="120" t="s">
        <v>98</v>
      </c>
      <c r="D349" s="124" t="s">
        <v>440</v>
      </c>
      <c r="E349" s="149" t="s">
        <v>442</v>
      </c>
      <c r="F349" s="153"/>
      <c r="G349" s="121" t="s">
        <v>139</v>
      </c>
      <c r="H349" s="80">
        <v>13000</v>
      </c>
      <c r="I349" s="81">
        <v>13000</v>
      </c>
      <c r="J349" s="82">
        <f>IF(IF(H349="",0,H349)=0,0,(IF(H349&gt;0,IF(I349&gt;H349,0,H349-I349),IF(I349&gt;H349,H349-I349,0))))</f>
        <v>0</v>
      </c>
      <c r="K349" s="117" t="str">
        <f t="shared" si="6"/>
        <v>00012040600423640242</v>
      </c>
      <c r="L349" s="83" t="str">
        <f>C349 &amp; D349 &amp;E349 &amp; F349 &amp; G349</f>
        <v>00012040600423640242</v>
      </c>
    </row>
    <row r="350" spans="1:12" x14ac:dyDescent="0.2">
      <c r="A350" s="99"/>
      <c r="B350" s="100" t="s">
        <v>7</v>
      </c>
      <c r="C350" s="101" t="s">
        <v>98</v>
      </c>
      <c r="D350" s="123" t="s">
        <v>440</v>
      </c>
      <c r="E350" s="146" t="s">
        <v>446</v>
      </c>
      <c r="F350" s="152"/>
      <c r="G350" s="128" t="s">
        <v>98</v>
      </c>
      <c r="H350" s="96">
        <v>19000</v>
      </c>
      <c r="I350" s="102">
        <v>0</v>
      </c>
      <c r="J350" s="103">
        <v>19000</v>
      </c>
      <c r="K350" s="117" t="str">
        <f t="shared" si="6"/>
        <v>00012049910011150000</v>
      </c>
      <c r="L350" s="106" t="s">
        <v>445</v>
      </c>
    </row>
    <row r="351" spans="1:12" ht="22.5" x14ac:dyDescent="0.2">
      <c r="A351" s="99" t="s">
        <v>123</v>
      </c>
      <c r="B351" s="100" t="s">
        <v>7</v>
      </c>
      <c r="C351" s="101" t="s">
        <v>98</v>
      </c>
      <c r="D351" s="123" t="s">
        <v>440</v>
      </c>
      <c r="E351" s="146" t="s">
        <v>446</v>
      </c>
      <c r="F351" s="152"/>
      <c r="G351" s="128" t="s">
        <v>7</v>
      </c>
      <c r="H351" s="96">
        <v>19000</v>
      </c>
      <c r="I351" s="102">
        <v>0</v>
      </c>
      <c r="J351" s="103">
        <v>19000</v>
      </c>
      <c r="K351" s="117" t="str">
        <f t="shared" si="6"/>
        <v>00012049910011150200</v>
      </c>
      <c r="L351" s="106" t="s">
        <v>447</v>
      </c>
    </row>
    <row r="352" spans="1:12" ht="22.5" x14ac:dyDescent="0.2">
      <c r="A352" s="99" t="s">
        <v>125</v>
      </c>
      <c r="B352" s="100" t="s">
        <v>7</v>
      </c>
      <c r="C352" s="101" t="s">
        <v>98</v>
      </c>
      <c r="D352" s="123" t="s">
        <v>440</v>
      </c>
      <c r="E352" s="146" t="s">
        <v>446</v>
      </c>
      <c r="F352" s="152"/>
      <c r="G352" s="128" t="s">
        <v>127</v>
      </c>
      <c r="H352" s="96">
        <v>19000</v>
      </c>
      <c r="I352" s="102">
        <v>0</v>
      </c>
      <c r="J352" s="103">
        <v>19000</v>
      </c>
      <c r="K352" s="117" t="str">
        <f t="shared" si="6"/>
        <v>00012049910011150240</v>
      </c>
      <c r="L352" s="106" t="s">
        <v>448</v>
      </c>
    </row>
    <row r="353" spans="1:12" s="84" customFormat="1" ht="22.5" x14ac:dyDescent="0.2">
      <c r="A353" s="79" t="s">
        <v>138</v>
      </c>
      <c r="B353" s="78" t="s">
        <v>7</v>
      </c>
      <c r="C353" s="120" t="s">
        <v>98</v>
      </c>
      <c r="D353" s="124" t="s">
        <v>440</v>
      </c>
      <c r="E353" s="149" t="s">
        <v>446</v>
      </c>
      <c r="F353" s="153"/>
      <c r="G353" s="121" t="s">
        <v>139</v>
      </c>
      <c r="H353" s="80">
        <v>19000</v>
      </c>
      <c r="I353" s="81">
        <v>0</v>
      </c>
      <c r="J353" s="82">
        <f>IF(IF(H353="",0,H353)=0,0,(IF(H353&gt;0,IF(I353&gt;H353,0,H353-I353),IF(I353&gt;H353,H353-I353,0))))</f>
        <v>19000</v>
      </c>
      <c r="K353" s="117" t="str">
        <f t="shared" si="6"/>
        <v>00012049910011150242</v>
      </c>
      <c r="L353" s="83" t="str">
        <f>C353 &amp; D353 &amp;E353 &amp; F353 &amp; G353</f>
        <v>00012049910011150242</v>
      </c>
    </row>
    <row r="354" spans="1:12" ht="5.25" hidden="1" customHeight="1" thickBot="1" x14ac:dyDescent="0.25">
      <c r="A354" s="18"/>
      <c r="B354" s="30"/>
      <c r="C354" s="31"/>
      <c r="D354" s="31"/>
      <c r="E354" s="31"/>
      <c r="F354" s="31"/>
      <c r="G354" s="31"/>
      <c r="H354" s="47"/>
      <c r="I354" s="48"/>
      <c r="J354" s="53"/>
      <c r="K354" s="115"/>
    </row>
    <row r="355" spans="1:12" ht="13.5" thickBot="1" x14ac:dyDescent="0.25">
      <c r="A355" s="26"/>
      <c r="B355" s="26"/>
      <c r="C355" s="22"/>
      <c r="D355" s="22"/>
      <c r="E355" s="22"/>
      <c r="F355" s="22"/>
      <c r="G355" s="22"/>
      <c r="H355" s="46"/>
      <c r="I355" s="46"/>
      <c r="J355" s="46"/>
      <c r="K355" s="46"/>
    </row>
    <row r="356" spans="1:12" ht="28.5" customHeight="1" thickBot="1" x14ac:dyDescent="0.25">
      <c r="A356" s="41" t="s">
        <v>18</v>
      </c>
      <c r="B356" s="42">
        <v>450</v>
      </c>
      <c r="C356" s="190" t="s">
        <v>17</v>
      </c>
      <c r="D356" s="191"/>
      <c r="E356" s="191"/>
      <c r="F356" s="191"/>
      <c r="G356" s="192"/>
      <c r="H356" s="54">
        <f>0-H364</f>
        <v>-574600.42000000004</v>
      </c>
      <c r="I356" s="54">
        <f>I15-I81</f>
        <v>725584.57</v>
      </c>
      <c r="J356" s="92" t="s">
        <v>17</v>
      </c>
    </row>
    <row r="357" spans="1:12" x14ac:dyDescent="0.2">
      <c r="A357" s="26"/>
      <c r="B357" s="29"/>
      <c r="C357" s="22"/>
      <c r="D357" s="22"/>
      <c r="E357" s="22"/>
      <c r="F357" s="22"/>
      <c r="G357" s="22"/>
      <c r="H357" s="22"/>
      <c r="I357" s="22"/>
      <c r="J357" s="22"/>
    </row>
    <row r="358" spans="1:12" ht="15" x14ac:dyDescent="0.25">
      <c r="A358" s="174" t="s">
        <v>32</v>
      </c>
      <c r="B358" s="174"/>
      <c r="C358" s="174"/>
      <c r="D358" s="174"/>
      <c r="E358" s="174"/>
      <c r="F358" s="174"/>
      <c r="G358" s="174"/>
      <c r="H358" s="174"/>
      <c r="I358" s="174"/>
      <c r="J358" s="174"/>
      <c r="K358" s="112"/>
    </row>
    <row r="359" spans="1:12" x14ac:dyDescent="0.2">
      <c r="A359" s="8"/>
      <c r="B359" s="25"/>
      <c r="C359" s="9"/>
      <c r="D359" s="9"/>
      <c r="E359" s="9"/>
      <c r="F359" s="9"/>
      <c r="G359" s="9"/>
      <c r="H359" s="10"/>
      <c r="I359" s="10"/>
      <c r="J359" s="40" t="s">
        <v>27</v>
      </c>
      <c r="K359" s="40"/>
    </row>
    <row r="360" spans="1:12" ht="17.100000000000001" customHeight="1" x14ac:dyDescent="0.2">
      <c r="A360" s="162" t="s">
        <v>39</v>
      </c>
      <c r="B360" s="162" t="s">
        <v>40</v>
      </c>
      <c r="C360" s="175" t="s">
        <v>45</v>
      </c>
      <c r="D360" s="176"/>
      <c r="E360" s="176"/>
      <c r="F360" s="176"/>
      <c r="G360" s="177"/>
      <c r="H360" s="162" t="s">
        <v>42</v>
      </c>
      <c r="I360" s="162" t="s">
        <v>23</v>
      </c>
      <c r="J360" s="162" t="s">
        <v>43</v>
      </c>
      <c r="K360" s="113"/>
    </row>
    <row r="361" spans="1:12" ht="17.100000000000001" customHeight="1" x14ac:dyDescent="0.2">
      <c r="A361" s="163"/>
      <c r="B361" s="163"/>
      <c r="C361" s="178"/>
      <c r="D361" s="179"/>
      <c r="E361" s="179"/>
      <c r="F361" s="179"/>
      <c r="G361" s="180"/>
      <c r="H361" s="163"/>
      <c r="I361" s="163"/>
      <c r="J361" s="163"/>
      <c r="K361" s="113"/>
    </row>
    <row r="362" spans="1:12" ht="17.100000000000001" customHeight="1" x14ac:dyDescent="0.2">
      <c r="A362" s="164"/>
      <c r="B362" s="164"/>
      <c r="C362" s="181"/>
      <c r="D362" s="182"/>
      <c r="E362" s="182"/>
      <c r="F362" s="182"/>
      <c r="G362" s="183"/>
      <c r="H362" s="164"/>
      <c r="I362" s="164"/>
      <c r="J362" s="164"/>
      <c r="K362" s="113"/>
    </row>
    <row r="363" spans="1:12" ht="13.5" thickBot="1" x14ac:dyDescent="0.25">
      <c r="A363" s="70">
        <v>1</v>
      </c>
      <c r="B363" s="12">
        <v>2</v>
      </c>
      <c r="C363" s="171">
        <v>3</v>
      </c>
      <c r="D363" s="172"/>
      <c r="E363" s="172"/>
      <c r="F363" s="172"/>
      <c r="G363" s="173"/>
      <c r="H363" s="13" t="s">
        <v>2</v>
      </c>
      <c r="I363" s="13" t="s">
        <v>25</v>
      </c>
      <c r="J363" s="13" t="s">
        <v>26</v>
      </c>
      <c r="K363" s="114"/>
    </row>
    <row r="364" spans="1:12" ht="12.75" customHeight="1" x14ac:dyDescent="0.2">
      <c r="A364" s="74" t="s">
        <v>33</v>
      </c>
      <c r="B364" s="38" t="s">
        <v>8</v>
      </c>
      <c r="C364" s="184" t="s">
        <v>17</v>
      </c>
      <c r="D364" s="185"/>
      <c r="E364" s="185"/>
      <c r="F364" s="185"/>
      <c r="G364" s="186"/>
      <c r="H364" s="66">
        <f>H366+H371+H376</f>
        <v>574600.42000000004</v>
      </c>
      <c r="I364" s="66">
        <f>I366+I371+I376</f>
        <v>-725584.57</v>
      </c>
      <c r="J364" s="127">
        <f>J366+J371+J376</f>
        <v>1300184.99</v>
      </c>
    </row>
    <row r="365" spans="1:12" ht="12.75" customHeight="1" x14ac:dyDescent="0.2">
      <c r="A365" s="75" t="s">
        <v>11</v>
      </c>
      <c r="B365" s="39"/>
      <c r="C365" s="204"/>
      <c r="D365" s="205"/>
      <c r="E365" s="205"/>
      <c r="F365" s="205"/>
      <c r="G365" s="206"/>
      <c r="H365" s="43"/>
      <c r="I365" s="44"/>
      <c r="J365" s="45"/>
    </row>
    <row r="366" spans="1:12" ht="12.75" customHeight="1" x14ac:dyDescent="0.2">
      <c r="A366" s="74" t="s">
        <v>34</v>
      </c>
      <c r="B366" s="49" t="s">
        <v>12</v>
      </c>
      <c r="C366" s="154" t="s">
        <v>17</v>
      </c>
      <c r="D366" s="155"/>
      <c r="E366" s="155"/>
      <c r="F366" s="155"/>
      <c r="G366" s="156"/>
      <c r="H366" s="52">
        <v>0</v>
      </c>
      <c r="I366" s="52">
        <v>0</v>
      </c>
      <c r="J366" s="89">
        <v>0</v>
      </c>
    </row>
    <row r="367" spans="1:12" ht="12.75" customHeight="1" x14ac:dyDescent="0.2">
      <c r="A367" s="75" t="s">
        <v>10</v>
      </c>
      <c r="B367" s="50"/>
      <c r="C367" s="194"/>
      <c r="D367" s="195"/>
      <c r="E367" s="195"/>
      <c r="F367" s="195"/>
      <c r="G367" s="196"/>
      <c r="H367" s="62"/>
      <c r="I367" s="63"/>
      <c r="J367" s="64"/>
    </row>
    <row r="368" spans="1:12" hidden="1" x14ac:dyDescent="0.2">
      <c r="A368" s="130"/>
      <c r="B368" s="131" t="s">
        <v>12</v>
      </c>
      <c r="C368" s="132"/>
      <c r="D368" s="201"/>
      <c r="E368" s="202"/>
      <c r="F368" s="202"/>
      <c r="G368" s="203"/>
      <c r="H368" s="133"/>
      <c r="I368" s="134"/>
      <c r="J368" s="135"/>
      <c r="K368" s="136" t="str">
        <f>C368 &amp; D368 &amp; G368</f>
        <v/>
      </c>
      <c r="L368" s="137"/>
    </row>
    <row r="369" spans="1:12" s="84" customFormat="1" x14ac:dyDescent="0.2">
      <c r="A369" s="138"/>
      <c r="B369" s="139" t="s">
        <v>12</v>
      </c>
      <c r="C369" s="140"/>
      <c r="D369" s="207"/>
      <c r="E369" s="207"/>
      <c r="F369" s="207"/>
      <c r="G369" s="208"/>
      <c r="H369" s="141"/>
      <c r="I369" s="142"/>
      <c r="J369" s="143">
        <f>IF(IF(H369="",0,H369)=0,0,(IF(H369&gt;0,IF(I369&gt;H369,0,H369-I369),IF(I369&gt;H369,H369-I369,0))))</f>
        <v>0</v>
      </c>
      <c r="K369" s="144" t="str">
        <f>C369 &amp; D369 &amp; G369</f>
        <v/>
      </c>
      <c r="L369" s="145" t="str">
        <f>C369 &amp; D369 &amp; G369</f>
        <v/>
      </c>
    </row>
    <row r="370" spans="1:12" ht="12.75" hidden="1" customHeight="1" x14ac:dyDescent="0.2">
      <c r="A370" s="76"/>
      <c r="B370" s="17"/>
      <c r="C370" s="14"/>
      <c r="D370" s="14"/>
      <c r="E370" s="14"/>
      <c r="F370" s="14"/>
      <c r="G370" s="14"/>
      <c r="H370" s="34"/>
      <c r="I370" s="35"/>
      <c r="J370" s="55"/>
      <c r="K370" s="116"/>
    </row>
    <row r="371" spans="1:12" ht="12.75" customHeight="1" x14ac:dyDescent="0.2">
      <c r="A371" s="74" t="s">
        <v>35</v>
      </c>
      <c r="B371" s="50" t="s">
        <v>13</v>
      </c>
      <c r="C371" s="194" t="s">
        <v>17</v>
      </c>
      <c r="D371" s="195"/>
      <c r="E371" s="195"/>
      <c r="F371" s="195"/>
      <c r="G371" s="196"/>
      <c r="H371" s="52">
        <v>0</v>
      </c>
      <c r="I371" s="52">
        <v>0</v>
      </c>
      <c r="J371" s="90">
        <v>0</v>
      </c>
    </row>
    <row r="372" spans="1:12" ht="12.75" customHeight="1" x14ac:dyDescent="0.2">
      <c r="A372" s="75" t="s">
        <v>10</v>
      </c>
      <c r="B372" s="50"/>
      <c r="C372" s="194"/>
      <c r="D372" s="195"/>
      <c r="E372" s="195"/>
      <c r="F372" s="195"/>
      <c r="G372" s="196"/>
      <c r="H372" s="62"/>
      <c r="I372" s="63"/>
      <c r="J372" s="64"/>
    </row>
    <row r="373" spans="1:12" ht="12.75" hidden="1" customHeight="1" x14ac:dyDescent="0.2">
      <c r="A373" s="130"/>
      <c r="B373" s="131" t="s">
        <v>13</v>
      </c>
      <c r="C373" s="132"/>
      <c r="D373" s="201"/>
      <c r="E373" s="202"/>
      <c r="F373" s="202"/>
      <c r="G373" s="203"/>
      <c r="H373" s="133"/>
      <c r="I373" s="134"/>
      <c r="J373" s="135"/>
      <c r="K373" s="136" t="str">
        <f>C373 &amp; D373 &amp; G373</f>
        <v/>
      </c>
      <c r="L373" s="137"/>
    </row>
    <row r="374" spans="1:12" s="84" customFormat="1" x14ac:dyDescent="0.2">
      <c r="A374" s="138"/>
      <c r="B374" s="139" t="s">
        <v>13</v>
      </c>
      <c r="C374" s="140"/>
      <c r="D374" s="207"/>
      <c r="E374" s="207"/>
      <c r="F374" s="207"/>
      <c r="G374" s="208"/>
      <c r="H374" s="141"/>
      <c r="I374" s="142"/>
      <c r="J374" s="143">
        <f>IF(IF(H374="",0,H374)=0,0,(IF(H374&gt;0,IF(I374&gt;H374,0,H374-I374),IF(I374&gt;H374,H374-I374,0))))</f>
        <v>0</v>
      </c>
      <c r="K374" s="144" t="str">
        <f>C374 &amp; D374 &amp; G374</f>
        <v/>
      </c>
      <c r="L374" s="145" t="str">
        <f>C374 &amp; D374 &amp; G374</f>
        <v/>
      </c>
    </row>
    <row r="375" spans="1:12" ht="12.75" hidden="1" customHeight="1" x14ac:dyDescent="0.2">
      <c r="A375" s="76"/>
      <c r="B375" s="16"/>
      <c r="C375" s="14"/>
      <c r="D375" s="14"/>
      <c r="E375" s="14"/>
      <c r="F375" s="14"/>
      <c r="G375" s="14"/>
      <c r="H375" s="34"/>
      <c r="I375" s="35"/>
      <c r="J375" s="55"/>
      <c r="K375" s="116"/>
    </row>
    <row r="376" spans="1:12" ht="12.75" customHeight="1" x14ac:dyDescent="0.2">
      <c r="A376" s="74" t="s">
        <v>16</v>
      </c>
      <c r="B376" s="50" t="s">
        <v>9</v>
      </c>
      <c r="C376" s="198" t="s">
        <v>53</v>
      </c>
      <c r="D376" s="199"/>
      <c r="E376" s="199"/>
      <c r="F376" s="199"/>
      <c r="G376" s="200"/>
      <c r="H376" s="52">
        <v>574600.42000000004</v>
      </c>
      <c r="I376" s="52">
        <v>-725584.57</v>
      </c>
      <c r="J376" s="91">
        <f>IF(IF(H376="",0,H376)=0,0,(IF(H376&gt;0,IF(I376&gt;H376,0,H376-I376),IF(I376&gt;H376,H376-I376,0))))</f>
        <v>1300184.99</v>
      </c>
    </row>
    <row r="377" spans="1:12" ht="22.5" x14ac:dyDescent="0.2">
      <c r="A377" s="74" t="s">
        <v>54</v>
      </c>
      <c r="B377" s="50" t="s">
        <v>9</v>
      </c>
      <c r="C377" s="198" t="s">
        <v>55</v>
      </c>
      <c r="D377" s="199"/>
      <c r="E377" s="199"/>
      <c r="F377" s="199"/>
      <c r="G377" s="200"/>
      <c r="H377" s="52">
        <v>574600.42000000004</v>
      </c>
      <c r="I377" s="52">
        <v>-725584.57</v>
      </c>
      <c r="J377" s="91">
        <f>IF(IF(H377="",0,H377)=0,0,(IF(H377&gt;0,IF(I377&gt;H377,0,H377-I377),IF(I377&gt;H377,H377-I377,0))))</f>
        <v>1300184.99</v>
      </c>
    </row>
    <row r="378" spans="1:12" ht="35.25" customHeight="1" x14ac:dyDescent="0.2">
      <c r="A378" s="74" t="s">
        <v>57</v>
      </c>
      <c r="B378" s="50" t="s">
        <v>9</v>
      </c>
      <c r="C378" s="198" t="s">
        <v>56</v>
      </c>
      <c r="D378" s="199"/>
      <c r="E378" s="199"/>
      <c r="F378" s="199"/>
      <c r="G378" s="200"/>
      <c r="H378" s="52">
        <v>0</v>
      </c>
      <c r="I378" s="52">
        <v>0</v>
      </c>
      <c r="J378" s="91">
        <f>IF(IF(H378="",0,H378)=0,0,(IF(H378&gt;0,IF(I378&gt;H378,0,H378-I378),IF(I378&gt;H378,H378-I378,0))))</f>
        <v>0</v>
      </c>
    </row>
    <row r="379" spans="1:12" x14ac:dyDescent="0.2">
      <c r="A379" s="108" t="s">
        <v>71</v>
      </c>
      <c r="B379" s="109" t="s">
        <v>14</v>
      </c>
      <c r="C379" s="107" t="s">
        <v>72</v>
      </c>
      <c r="D379" s="157" t="s">
        <v>73</v>
      </c>
      <c r="E379" s="158"/>
      <c r="F379" s="158"/>
      <c r="G379" s="159"/>
      <c r="H379" s="96">
        <v>-20863155</v>
      </c>
      <c r="I379" s="96">
        <v>-2320389.06</v>
      </c>
      <c r="J379" s="111" t="s">
        <v>58</v>
      </c>
      <c r="K379" s="106" t="str">
        <f t="shared" ref="K379:K388" si="7">C379 &amp; D379 &amp; G379</f>
        <v>10000000000000000000</v>
      </c>
      <c r="L379" s="106" t="s">
        <v>74</v>
      </c>
    </row>
    <row r="380" spans="1:12" x14ac:dyDescent="0.2">
      <c r="A380" s="108" t="s">
        <v>87</v>
      </c>
      <c r="B380" s="109" t="s">
        <v>14</v>
      </c>
      <c r="C380" s="107" t="s">
        <v>72</v>
      </c>
      <c r="D380" s="157" t="s">
        <v>86</v>
      </c>
      <c r="E380" s="158"/>
      <c r="F380" s="158"/>
      <c r="G380" s="159"/>
      <c r="H380" s="96">
        <v>-20863155</v>
      </c>
      <c r="I380" s="96">
        <v>-2320389.06</v>
      </c>
      <c r="J380" s="111" t="s">
        <v>58</v>
      </c>
      <c r="K380" s="106" t="str">
        <f t="shared" si="7"/>
        <v>10001050000000000500</v>
      </c>
      <c r="L380" s="106" t="s">
        <v>88</v>
      </c>
    </row>
    <row r="381" spans="1:12" x14ac:dyDescent="0.2">
      <c r="A381" s="108" t="s">
        <v>90</v>
      </c>
      <c r="B381" s="109" t="s">
        <v>14</v>
      </c>
      <c r="C381" s="107" t="s">
        <v>72</v>
      </c>
      <c r="D381" s="157" t="s">
        <v>89</v>
      </c>
      <c r="E381" s="158"/>
      <c r="F381" s="158"/>
      <c r="G381" s="159"/>
      <c r="H381" s="96">
        <v>-20863155</v>
      </c>
      <c r="I381" s="96">
        <v>-2320389.06</v>
      </c>
      <c r="J381" s="111" t="s">
        <v>58</v>
      </c>
      <c r="K381" s="106" t="str">
        <f t="shared" si="7"/>
        <v>10001050200000000500</v>
      </c>
      <c r="L381" s="106" t="s">
        <v>91</v>
      </c>
    </row>
    <row r="382" spans="1:12" ht="22.5" x14ac:dyDescent="0.2">
      <c r="A382" s="108" t="s">
        <v>93</v>
      </c>
      <c r="B382" s="109" t="s">
        <v>14</v>
      </c>
      <c r="C382" s="107" t="s">
        <v>72</v>
      </c>
      <c r="D382" s="157" t="s">
        <v>92</v>
      </c>
      <c r="E382" s="158"/>
      <c r="F382" s="158"/>
      <c r="G382" s="159"/>
      <c r="H382" s="96">
        <v>-20863155</v>
      </c>
      <c r="I382" s="96">
        <v>-2320389.06</v>
      </c>
      <c r="J382" s="111" t="s">
        <v>58</v>
      </c>
      <c r="K382" s="106" t="str">
        <f t="shared" si="7"/>
        <v>10001050201000000510</v>
      </c>
      <c r="L382" s="106" t="s">
        <v>94</v>
      </c>
    </row>
    <row r="383" spans="1:12" ht="22.5" x14ac:dyDescent="0.2">
      <c r="A383" s="94" t="s">
        <v>96</v>
      </c>
      <c r="B383" s="110" t="s">
        <v>14</v>
      </c>
      <c r="C383" s="122" t="s">
        <v>72</v>
      </c>
      <c r="D383" s="160" t="s">
        <v>95</v>
      </c>
      <c r="E383" s="160"/>
      <c r="F383" s="160"/>
      <c r="G383" s="161"/>
      <c r="H383" s="77">
        <v>-20863155</v>
      </c>
      <c r="I383" s="77">
        <v>-2320389.06</v>
      </c>
      <c r="J383" s="65" t="s">
        <v>17</v>
      </c>
      <c r="K383" s="106" t="str">
        <f t="shared" si="7"/>
        <v>10001050201100000510</v>
      </c>
      <c r="L383" s="4" t="str">
        <f>C383 &amp; D383 &amp; G383</f>
        <v>10001050201100000510</v>
      </c>
    </row>
    <row r="384" spans="1:12" x14ac:dyDescent="0.2">
      <c r="A384" s="108" t="s">
        <v>71</v>
      </c>
      <c r="B384" s="109" t="s">
        <v>15</v>
      </c>
      <c r="C384" s="107" t="s">
        <v>72</v>
      </c>
      <c r="D384" s="157" t="s">
        <v>73</v>
      </c>
      <c r="E384" s="158"/>
      <c r="F384" s="158"/>
      <c r="G384" s="159"/>
      <c r="H384" s="96">
        <v>21437755.420000002</v>
      </c>
      <c r="I384" s="96">
        <v>1594804.49</v>
      </c>
      <c r="J384" s="111" t="s">
        <v>58</v>
      </c>
      <c r="K384" s="106" t="str">
        <f t="shared" si="7"/>
        <v>10000000000000000000</v>
      </c>
      <c r="L384" s="106" t="s">
        <v>74</v>
      </c>
    </row>
    <row r="385" spans="1:12" x14ac:dyDescent="0.2">
      <c r="A385" s="108" t="s">
        <v>75</v>
      </c>
      <c r="B385" s="109" t="s">
        <v>15</v>
      </c>
      <c r="C385" s="107" t="s">
        <v>72</v>
      </c>
      <c r="D385" s="157" t="s">
        <v>76</v>
      </c>
      <c r="E385" s="158"/>
      <c r="F385" s="158"/>
      <c r="G385" s="159"/>
      <c r="H385" s="96">
        <v>21437755.420000002</v>
      </c>
      <c r="I385" s="96">
        <v>1594804.49</v>
      </c>
      <c r="J385" s="111" t="s">
        <v>58</v>
      </c>
      <c r="K385" s="106" t="str">
        <f t="shared" si="7"/>
        <v>10001050000000000600</v>
      </c>
      <c r="L385" s="106" t="s">
        <v>77</v>
      </c>
    </row>
    <row r="386" spans="1:12" x14ac:dyDescent="0.2">
      <c r="A386" s="108" t="s">
        <v>78</v>
      </c>
      <c r="B386" s="109" t="s">
        <v>15</v>
      </c>
      <c r="C386" s="107" t="s">
        <v>72</v>
      </c>
      <c r="D386" s="157" t="s">
        <v>79</v>
      </c>
      <c r="E386" s="158"/>
      <c r="F386" s="158"/>
      <c r="G386" s="159"/>
      <c r="H386" s="96">
        <v>21437755.420000002</v>
      </c>
      <c r="I386" s="96">
        <v>1594804.49</v>
      </c>
      <c r="J386" s="111" t="s">
        <v>58</v>
      </c>
      <c r="K386" s="106" t="str">
        <f t="shared" si="7"/>
        <v>10001050200000000600</v>
      </c>
      <c r="L386" s="106" t="s">
        <v>80</v>
      </c>
    </row>
    <row r="387" spans="1:12" ht="22.5" x14ac:dyDescent="0.2">
      <c r="A387" s="108" t="s">
        <v>81</v>
      </c>
      <c r="B387" s="109" t="s">
        <v>15</v>
      </c>
      <c r="C387" s="107" t="s">
        <v>72</v>
      </c>
      <c r="D387" s="157" t="s">
        <v>82</v>
      </c>
      <c r="E387" s="158"/>
      <c r="F387" s="158"/>
      <c r="G387" s="159"/>
      <c r="H387" s="96">
        <v>21437755.420000002</v>
      </c>
      <c r="I387" s="96">
        <v>1594804.49</v>
      </c>
      <c r="J387" s="111" t="s">
        <v>58</v>
      </c>
      <c r="K387" s="106" t="str">
        <f t="shared" si="7"/>
        <v>10001050201000000610</v>
      </c>
      <c r="L387" s="106" t="s">
        <v>83</v>
      </c>
    </row>
    <row r="388" spans="1:12" ht="22.5" x14ac:dyDescent="0.2">
      <c r="A388" s="95" t="s">
        <v>84</v>
      </c>
      <c r="B388" s="110" t="s">
        <v>15</v>
      </c>
      <c r="C388" s="122" t="s">
        <v>72</v>
      </c>
      <c r="D388" s="160" t="s">
        <v>85</v>
      </c>
      <c r="E388" s="160"/>
      <c r="F388" s="160"/>
      <c r="G388" s="161"/>
      <c r="H388" s="97">
        <v>21437755.420000002</v>
      </c>
      <c r="I388" s="97">
        <v>1594804.49</v>
      </c>
      <c r="J388" s="98" t="s">
        <v>17</v>
      </c>
      <c r="K388" s="105" t="str">
        <f t="shared" si="7"/>
        <v>10001050201100000610</v>
      </c>
      <c r="L388" s="4" t="str">
        <f>C388 &amp; D388 &amp; G388</f>
        <v>10001050201100000610</v>
      </c>
    </row>
    <row r="389" spans="1:12" x14ac:dyDescent="0.2">
      <c r="A389" s="26"/>
      <c r="B389" s="29"/>
      <c r="C389" s="22"/>
      <c r="D389" s="22"/>
      <c r="E389" s="22"/>
      <c r="F389" s="22"/>
      <c r="G389" s="22"/>
      <c r="H389" s="22"/>
      <c r="I389" s="22"/>
      <c r="J389" s="22"/>
      <c r="K389" s="22"/>
    </row>
    <row r="390" spans="1:12" x14ac:dyDescent="0.2">
      <c r="A390" s="26"/>
      <c r="B390" s="29"/>
      <c r="C390" s="22"/>
      <c r="D390" s="22"/>
      <c r="E390" s="22"/>
      <c r="F390" s="22"/>
      <c r="G390" s="22"/>
      <c r="H390" s="22"/>
      <c r="I390" s="22"/>
      <c r="J390" s="22"/>
      <c r="K390" s="93"/>
      <c r="L390" s="93"/>
    </row>
    <row r="391" spans="1:12" ht="21.75" customHeight="1" x14ac:dyDescent="0.2">
      <c r="A391" s="24" t="s">
        <v>48</v>
      </c>
      <c r="B391" s="197" t="s">
        <v>594</v>
      </c>
      <c r="C391" s="197"/>
      <c r="D391" s="197"/>
      <c r="E391" s="29"/>
      <c r="F391" s="29"/>
      <c r="G391" s="22"/>
      <c r="H391" s="68" t="s">
        <v>50</v>
      </c>
      <c r="I391" s="67"/>
      <c r="J391" s="67" t="s">
        <v>596</v>
      </c>
      <c r="K391" s="93"/>
      <c r="L391" s="93"/>
    </row>
    <row r="392" spans="1:12" x14ac:dyDescent="0.2">
      <c r="A392" s="3" t="s">
        <v>46</v>
      </c>
      <c r="B392" s="193" t="s">
        <v>47</v>
      </c>
      <c r="C392" s="193"/>
      <c r="D392" s="193"/>
      <c r="E392" s="29"/>
      <c r="F392" s="29"/>
      <c r="G392" s="22"/>
      <c r="H392" s="22"/>
      <c r="I392" s="69" t="s">
        <v>51</v>
      </c>
      <c r="J392" s="29" t="s">
        <v>47</v>
      </c>
      <c r="K392" s="93"/>
      <c r="L392" s="93"/>
    </row>
    <row r="393" spans="1:12" x14ac:dyDescent="0.2">
      <c r="A393" s="3"/>
      <c r="B393" s="29"/>
      <c r="C393" s="22"/>
      <c r="D393" s="22"/>
      <c r="E393" s="22"/>
      <c r="F393" s="22"/>
      <c r="G393" s="22"/>
      <c r="H393" s="22"/>
      <c r="I393" s="22"/>
      <c r="J393" s="22"/>
      <c r="K393" s="93"/>
      <c r="L393" s="93"/>
    </row>
    <row r="394" spans="1:12" ht="21.75" customHeight="1" x14ac:dyDescent="0.2">
      <c r="A394" s="3" t="s">
        <v>49</v>
      </c>
      <c r="B394" s="209" t="s">
        <v>595</v>
      </c>
      <c r="C394" s="209"/>
      <c r="D394" s="209"/>
      <c r="E394" s="119"/>
      <c r="F394" s="119"/>
      <c r="G394" s="22"/>
      <c r="H394" s="22"/>
      <c r="I394" s="22"/>
      <c r="J394" s="22"/>
      <c r="K394" s="93"/>
      <c r="L394" s="93"/>
    </row>
    <row r="395" spans="1:12" x14ac:dyDescent="0.2">
      <c r="A395" s="3" t="s">
        <v>46</v>
      </c>
      <c r="B395" s="193" t="s">
        <v>47</v>
      </c>
      <c r="C395" s="193"/>
      <c r="D395" s="193"/>
      <c r="E395" s="29"/>
      <c r="F395" s="29"/>
      <c r="G395" s="22"/>
      <c r="H395" s="22"/>
      <c r="I395" s="22"/>
      <c r="J395" s="22"/>
      <c r="K395" s="93"/>
      <c r="L395" s="93"/>
    </row>
    <row r="396" spans="1:12" x14ac:dyDescent="0.2">
      <c r="A396" s="3"/>
      <c r="B396" s="29"/>
      <c r="C396" s="22"/>
      <c r="D396" s="22"/>
      <c r="E396" s="22"/>
      <c r="F396" s="22"/>
      <c r="G396" s="22"/>
      <c r="H396" s="22"/>
      <c r="I396" s="22"/>
      <c r="J396" s="22"/>
      <c r="K396" s="93"/>
      <c r="L396" s="93"/>
    </row>
    <row r="397" spans="1:12" x14ac:dyDescent="0.2">
      <c r="A397" s="3" t="s">
        <v>31</v>
      </c>
      <c r="B397" s="29"/>
      <c r="C397" s="22"/>
      <c r="D397" s="22"/>
      <c r="E397" s="22"/>
      <c r="F397" s="22"/>
      <c r="G397" s="22"/>
      <c r="H397" s="22"/>
      <c r="I397" s="22"/>
      <c r="J397" s="22"/>
      <c r="K397" s="93"/>
      <c r="L397" s="93"/>
    </row>
    <row r="398" spans="1:12" x14ac:dyDescent="0.2">
      <c r="A398" s="26"/>
      <c r="B398" s="29"/>
      <c r="C398" s="22"/>
      <c r="D398" s="22"/>
      <c r="E398" s="22"/>
      <c r="F398" s="22"/>
      <c r="G398" s="22"/>
      <c r="H398" s="22"/>
      <c r="I398" s="22"/>
      <c r="J398" s="22"/>
      <c r="K398" s="93"/>
      <c r="L398" s="93"/>
    </row>
    <row r="399" spans="1:12" x14ac:dyDescent="0.2">
      <c r="K399" s="93"/>
      <c r="L399" s="93"/>
    </row>
    <row r="400" spans="1:12" x14ac:dyDescent="0.2">
      <c r="K400" s="93"/>
      <c r="L400" s="93"/>
    </row>
    <row r="401" spans="11:12" x14ac:dyDescent="0.2">
      <c r="K401" s="93"/>
      <c r="L401" s="93"/>
    </row>
    <row r="402" spans="11:12" x14ac:dyDescent="0.2">
      <c r="K402" s="93"/>
      <c r="L402" s="93"/>
    </row>
    <row r="403" spans="11:12" x14ac:dyDescent="0.2">
      <c r="K403" s="93"/>
      <c r="L403" s="93"/>
    </row>
    <row r="404" spans="11:12" x14ac:dyDescent="0.2">
      <c r="K404" s="93"/>
      <c r="L404" s="93"/>
    </row>
  </sheetData>
  <mergeCells count="388">
    <mergeCell ref="D386:G386"/>
    <mergeCell ref="D387:G387"/>
    <mergeCell ref="D388:G388"/>
    <mergeCell ref="J77:J79"/>
    <mergeCell ref="I77:I79"/>
    <mergeCell ref="A77:A79"/>
    <mergeCell ref="C81:G81"/>
    <mergeCell ref="C77:G79"/>
    <mergeCell ref="E91:F91"/>
    <mergeCell ref="I360:I362"/>
    <mergeCell ref="C356:G356"/>
    <mergeCell ref="B395:D395"/>
    <mergeCell ref="C367:G367"/>
    <mergeCell ref="C371:G371"/>
    <mergeCell ref="C372:G372"/>
    <mergeCell ref="B391:D391"/>
    <mergeCell ref="B394:D394"/>
    <mergeCell ref="C376:G376"/>
    <mergeCell ref="C378:G378"/>
    <mergeCell ref="H360:H362"/>
    <mergeCell ref="C360:G362"/>
    <mergeCell ref="D368:G368"/>
    <mergeCell ref="C363:G363"/>
    <mergeCell ref="C364:G364"/>
    <mergeCell ref="C365:G365"/>
    <mergeCell ref="B392:D392"/>
    <mergeCell ref="C377:G377"/>
    <mergeCell ref="A360:A362"/>
    <mergeCell ref="B360:B362"/>
    <mergeCell ref="J360:J362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80:G80"/>
    <mergeCell ref="A358:J358"/>
    <mergeCell ref="C82:G82"/>
    <mergeCell ref="H77:H79"/>
    <mergeCell ref="B77:B79"/>
    <mergeCell ref="A75:J75"/>
    <mergeCell ref="C366:G366"/>
    <mergeCell ref="D384:G384"/>
    <mergeCell ref="D385:G385"/>
    <mergeCell ref="D381:G381"/>
    <mergeCell ref="D382:G382"/>
    <mergeCell ref="D383:G383"/>
    <mergeCell ref="E83:F83"/>
    <mergeCell ref="E84:F84"/>
    <mergeCell ref="E85:F85"/>
    <mergeCell ref="E86:F86"/>
    <mergeCell ref="E87:F87"/>
    <mergeCell ref="E88:F88"/>
    <mergeCell ref="E89:F89"/>
    <mergeCell ref="E90:F90"/>
    <mergeCell ref="D369:G369"/>
    <mergeCell ref="D379:G379"/>
    <mergeCell ref="D380:G380"/>
    <mergeCell ref="D373:G373"/>
    <mergeCell ref="D374:G374"/>
    <mergeCell ref="E97:F97"/>
    <mergeCell ref="E98:F98"/>
    <mergeCell ref="E99:F99"/>
    <mergeCell ref="E100:F100"/>
    <mergeCell ref="E101:F101"/>
    <mergeCell ref="E92:F92"/>
    <mergeCell ref="E93:F93"/>
    <mergeCell ref="E94:F94"/>
    <mergeCell ref="E95:F95"/>
    <mergeCell ref="E96:F96"/>
    <mergeCell ref="E107:F107"/>
    <mergeCell ref="E108:F108"/>
    <mergeCell ref="E109:F109"/>
    <mergeCell ref="E110:F110"/>
    <mergeCell ref="E111:F111"/>
    <mergeCell ref="E102:F102"/>
    <mergeCell ref="E103:F103"/>
    <mergeCell ref="E104:F104"/>
    <mergeCell ref="E105:F105"/>
    <mergeCell ref="E106:F106"/>
    <mergeCell ref="E117:F117"/>
    <mergeCell ref="E118:F118"/>
    <mergeCell ref="E119:F119"/>
    <mergeCell ref="E120:F120"/>
    <mergeCell ref="E121:F121"/>
    <mergeCell ref="E112:F112"/>
    <mergeCell ref="E113:F113"/>
    <mergeCell ref="E114:F114"/>
    <mergeCell ref="E115:F115"/>
    <mergeCell ref="E116:F116"/>
    <mergeCell ref="E127:F127"/>
    <mergeCell ref="E128:F128"/>
    <mergeCell ref="E129:F129"/>
    <mergeCell ref="E130:F130"/>
    <mergeCell ref="E131:F131"/>
    <mergeCell ref="E122:F122"/>
    <mergeCell ref="E123:F123"/>
    <mergeCell ref="E124:F124"/>
    <mergeCell ref="E125:F125"/>
    <mergeCell ref="E126:F126"/>
    <mergeCell ref="E137:F137"/>
    <mergeCell ref="E138:F138"/>
    <mergeCell ref="E139:F139"/>
    <mergeCell ref="E140:F140"/>
    <mergeCell ref="E141:F141"/>
    <mergeCell ref="E132:F132"/>
    <mergeCell ref="E133:F133"/>
    <mergeCell ref="E134:F134"/>
    <mergeCell ref="E135:F135"/>
    <mergeCell ref="E136:F136"/>
    <mergeCell ref="E147:F147"/>
    <mergeCell ref="E148:F148"/>
    <mergeCell ref="E149:F149"/>
    <mergeCell ref="E150:F150"/>
    <mergeCell ref="E151:F151"/>
    <mergeCell ref="E142:F142"/>
    <mergeCell ref="E143:F143"/>
    <mergeCell ref="E144:F144"/>
    <mergeCell ref="E145:F145"/>
    <mergeCell ref="E146:F146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67:F167"/>
    <mergeCell ref="E168:F168"/>
    <mergeCell ref="E169:F169"/>
    <mergeCell ref="E170:F170"/>
    <mergeCell ref="E171:F171"/>
    <mergeCell ref="E162:F162"/>
    <mergeCell ref="E163:F163"/>
    <mergeCell ref="E164:F164"/>
    <mergeCell ref="E165:F165"/>
    <mergeCell ref="E166:F166"/>
    <mergeCell ref="E177:F177"/>
    <mergeCell ref="E178:F178"/>
    <mergeCell ref="E179:F179"/>
    <mergeCell ref="E180:F180"/>
    <mergeCell ref="E181:F181"/>
    <mergeCell ref="E172:F172"/>
    <mergeCell ref="E173:F173"/>
    <mergeCell ref="E174:F174"/>
    <mergeCell ref="E175:F175"/>
    <mergeCell ref="E176:F176"/>
    <mergeCell ref="E187:F187"/>
    <mergeCell ref="E188:F188"/>
    <mergeCell ref="E189:F189"/>
    <mergeCell ref="E190:F190"/>
    <mergeCell ref="E191:F191"/>
    <mergeCell ref="E182:F182"/>
    <mergeCell ref="E183:F183"/>
    <mergeCell ref="E184:F184"/>
    <mergeCell ref="E185:F185"/>
    <mergeCell ref="E186:F186"/>
    <mergeCell ref="E197:F197"/>
    <mergeCell ref="E198:F198"/>
    <mergeCell ref="E199:F199"/>
    <mergeCell ref="E200:F200"/>
    <mergeCell ref="E201:F201"/>
    <mergeCell ref="E192:F192"/>
    <mergeCell ref="E193:F193"/>
    <mergeCell ref="E194:F194"/>
    <mergeCell ref="E195:F195"/>
    <mergeCell ref="E196:F196"/>
    <mergeCell ref="E207:F207"/>
    <mergeCell ref="E208:F208"/>
    <mergeCell ref="E209:F209"/>
    <mergeCell ref="E210:F210"/>
    <mergeCell ref="E211:F211"/>
    <mergeCell ref="E202:F202"/>
    <mergeCell ref="E203:F203"/>
    <mergeCell ref="E204:F204"/>
    <mergeCell ref="E205:F205"/>
    <mergeCell ref="E206:F206"/>
    <mergeCell ref="E217:F217"/>
    <mergeCell ref="E218:F218"/>
    <mergeCell ref="E219:F219"/>
    <mergeCell ref="E220:F220"/>
    <mergeCell ref="E221:F221"/>
    <mergeCell ref="E212:F212"/>
    <mergeCell ref="E213:F213"/>
    <mergeCell ref="E214:F214"/>
    <mergeCell ref="E215:F215"/>
    <mergeCell ref="E216:F216"/>
    <mergeCell ref="E227:F227"/>
    <mergeCell ref="E228:F228"/>
    <mergeCell ref="E229:F229"/>
    <mergeCell ref="E230:F230"/>
    <mergeCell ref="E231:F231"/>
    <mergeCell ref="E222:F222"/>
    <mergeCell ref="E223:F223"/>
    <mergeCell ref="E224:F224"/>
    <mergeCell ref="E225:F225"/>
    <mergeCell ref="E226:F226"/>
    <mergeCell ref="E237:F237"/>
    <mergeCell ref="E238:F238"/>
    <mergeCell ref="E239:F239"/>
    <mergeCell ref="E240:F240"/>
    <mergeCell ref="E241:F241"/>
    <mergeCell ref="E232:F232"/>
    <mergeCell ref="E233:F233"/>
    <mergeCell ref="E234:F234"/>
    <mergeCell ref="E235:F235"/>
    <mergeCell ref="E236:F236"/>
    <mergeCell ref="E247:F247"/>
    <mergeCell ref="E248:F248"/>
    <mergeCell ref="E249:F249"/>
    <mergeCell ref="E250:F250"/>
    <mergeCell ref="E251:F251"/>
    <mergeCell ref="E242:F242"/>
    <mergeCell ref="E243:F243"/>
    <mergeCell ref="E244:F244"/>
    <mergeCell ref="E245:F245"/>
    <mergeCell ref="E246:F246"/>
    <mergeCell ref="E257:F257"/>
    <mergeCell ref="E258:F258"/>
    <mergeCell ref="E259:F259"/>
    <mergeCell ref="E260:F260"/>
    <mergeCell ref="E261:F261"/>
    <mergeCell ref="E252:F252"/>
    <mergeCell ref="E253:F253"/>
    <mergeCell ref="E254:F254"/>
    <mergeCell ref="E255:F255"/>
    <mergeCell ref="E256:F256"/>
    <mergeCell ref="E267:F267"/>
    <mergeCell ref="E268:F268"/>
    <mergeCell ref="E269:F269"/>
    <mergeCell ref="E270:F270"/>
    <mergeCell ref="E271:F271"/>
    <mergeCell ref="E262:F262"/>
    <mergeCell ref="E263:F263"/>
    <mergeCell ref="E264:F264"/>
    <mergeCell ref="E265:F265"/>
    <mergeCell ref="E266:F266"/>
    <mergeCell ref="E277:F277"/>
    <mergeCell ref="E278:F278"/>
    <mergeCell ref="E279:F279"/>
    <mergeCell ref="E280:F280"/>
    <mergeCell ref="E281:F281"/>
    <mergeCell ref="E272:F272"/>
    <mergeCell ref="E273:F273"/>
    <mergeCell ref="E274:F274"/>
    <mergeCell ref="E275:F275"/>
    <mergeCell ref="E276:F276"/>
    <mergeCell ref="E287:F287"/>
    <mergeCell ref="E288:F288"/>
    <mergeCell ref="E289:F289"/>
    <mergeCell ref="E290:F290"/>
    <mergeCell ref="E291:F291"/>
    <mergeCell ref="E282:F282"/>
    <mergeCell ref="E283:F283"/>
    <mergeCell ref="E284:F284"/>
    <mergeCell ref="E285:F285"/>
    <mergeCell ref="E286:F286"/>
    <mergeCell ref="E297:F297"/>
    <mergeCell ref="E298:F298"/>
    <mergeCell ref="E299:F299"/>
    <mergeCell ref="E300:F300"/>
    <mergeCell ref="E301:F301"/>
    <mergeCell ref="E292:F292"/>
    <mergeCell ref="E293:F293"/>
    <mergeCell ref="E294:F294"/>
    <mergeCell ref="E295:F295"/>
    <mergeCell ref="E296:F296"/>
    <mergeCell ref="E307:F307"/>
    <mergeCell ref="E308:F308"/>
    <mergeCell ref="E309:F309"/>
    <mergeCell ref="E310:F310"/>
    <mergeCell ref="E311:F311"/>
    <mergeCell ref="E302:F302"/>
    <mergeCell ref="E303:F303"/>
    <mergeCell ref="E304:F304"/>
    <mergeCell ref="E305:F305"/>
    <mergeCell ref="E306:F306"/>
    <mergeCell ref="E317:F317"/>
    <mergeCell ref="E318:F318"/>
    <mergeCell ref="E319:F319"/>
    <mergeCell ref="E320:F320"/>
    <mergeCell ref="E321:F321"/>
    <mergeCell ref="E312:F312"/>
    <mergeCell ref="E313:F313"/>
    <mergeCell ref="E314:F314"/>
    <mergeCell ref="E315:F315"/>
    <mergeCell ref="E316:F316"/>
    <mergeCell ref="E327:F327"/>
    <mergeCell ref="E328:F328"/>
    <mergeCell ref="E329:F329"/>
    <mergeCell ref="E330:F330"/>
    <mergeCell ref="E331:F331"/>
    <mergeCell ref="E322:F322"/>
    <mergeCell ref="E323:F323"/>
    <mergeCell ref="E324:F324"/>
    <mergeCell ref="E325:F325"/>
    <mergeCell ref="E326:F326"/>
    <mergeCell ref="E345:F345"/>
    <mergeCell ref="E346:F346"/>
    <mergeCell ref="E337:F337"/>
    <mergeCell ref="E338:F338"/>
    <mergeCell ref="E339:F339"/>
    <mergeCell ref="E340:F340"/>
    <mergeCell ref="E341:F341"/>
    <mergeCell ref="E332:F332"/>
    <mergeCell ref="E333:F333"/>
    <mergeCell ref="E334:F334"/>
    <mergeCell ref="E335:F335"/>
    <mergeCell ref="E336:F336"/>
    <mergeCell ref="E352:F352"/>
    <mergeCell ref="E353:F353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347:F347"/>
    <mergeCell ref="E348:F348"/>
    <mergeCell ref="E349:F349"/>
    <mergeCell ref="E350:F350"/>
    <mergeCell ref="E351:F351"/>
    <mergeCell ref="E342:F342"/>
    <mergeCell ref="E343:F343"/>
    <mergeCell ref="E344:F344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56:G56"/>
    <mergeCell ref="D57:G57"/>
    <mergeCell ref="D58:G58"/>
    <mergeCell ref="D59:G59"/>
    <mergeCell ref="D60:G60"/>
    <mergeCell ref="D51:G51"/>
    <mergeCell ref="D52:G52"/>
    <mergeCell ref="D53:G53"/>
    <mergeCell ref="D54:G54"/>
    <mergeCell ref="D55:G55"/>
    <mergeCell ref="D71:G71"/>
    <mergeCell ref="D72:G72"/>
    <mergeCell ref="D66:G66"/>
    <mergeCell ref="D67:G67"/>
    <mergeCell ref="D68:G68"/>
    <mergeCell ref="D69:G69"/>
    <mergeCell ref="D70:G70"/>
    <mergeCell ref="D61:G61"/>
    <mergeCell ref="D62:G62"/>
    <mergeCell ref="D63:G63"/>
    <mergeCell ref="D64:G64"/>
    <mergeCell ref="D65:G65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3" max="16383" man="1"/>
    <brk id="3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GB</cp:lastModifiedBy>
  <cp:lastPrinted>2020-04-06T08:48:56Z</cp:lastPrinted>
  <dcterms:created xsi:type="dcterms:W3CDTF">2009-02-13T09:10:05Z</dcterms:created>
  <dcterms:modified xsi:type="dcterms:W3CDTF">2020-04-06T08:48:57Z</dcterms:modified>
</cp:coreProperties>
</file>