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400"/>
  <c r="K400"/>
  <c r="J400"/>
  <c r="K399"/>
  <c r="K398"/>
  <c r="K397"/>
  <c r="K396"/>
  <c r="K395"/>
  <c r="L394"/>
  <c r="K394"/>
  <c r="J394"/>
  <c r="K393"/>
  <c r="K392"/>
  <c r="K391"/>
  <c r="L390"/>
  <c r="K390"/>
  <c r="J390"/>
  <c r="K389"/>
  <c r="K388"/>
  <c r="K387"/>
  <c r="K386"/>
  <c r="K385"/>
  <c r="K384"/>
  <c r="L383"/>
  <c r="K383"/>
  <c r="J383"/>
  <c r="K382"/>
  <c r="K381"/>
  <c r="K380"/>
  <c r="K379"/>
  <c r="K378"/>
  <c r="L377"/>
  <c r="K377"/>
  <c r="J377"/>
  <c r="K376"/>
  <c r="K375"/>
  <c r="K374"/>
  <c r="K373"/>
  <c r="K372"/>
  <c r="L371"/>
  <c r="K371"/>
  <c r="J371"/>
  <c r="K370"/>
  <c r="K369"/>
  <c r="K368"/>
  <c r="K367"/>
  <c r="L366"/>
  <c r="K366"/>
  <c r="J366"/>
  <c r="K365"/>
  <c r="K364"/>
  <c r="K363"/>
  <c r="K362"/>
  <c r="L361"/>
  <c r="K361"/>
  <c r="J361"/>
  <c r="K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L345"/>
  <c r="K345"/>
  <c r="J345"/>
  <c r="K344"/>
  <c r="K343"/>
  <c r="K342"/>
  <c r="L341"/>
  <c r="K341"/>
  <c r="J341"/>
  <c r="K340"/>
  <c r="K339"/>
  <c r="K338"/>
  <c r="K337"/>
  <c r="L336"/>
  <c r="K336"/>
  <c r="J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L304"/>
  <c r="K304"/>
  <c r="J304"/>
  <c r="K303"/>
  <c r="K302"/>
  <c r="K301"/>
  <c r="L300"/>
  <c r="K300"/>
  <c r="J300"/>
  <c r="K299"/>
  <c r="K298"/>
  <c r="K297"/>
  <c r="K296"/>
  <c r="L295"/>
  <c r="K295"/>
  <c r="J295"/>
  <c r="K294"/>
  <c r="K293"/>
  <c r="K292"/>
  <c r="L291"/>
  <c r="K291"/>
  <c r="J291"/>
  <c r="K290"/>
  <c r="K289"/>
  <c r="K288"/>
  <c r="K287"/>
  <c r="L286"/>
  <c r="K286"/>
  <c r="J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K270"/>
  <c r="L269"/>
  <c r="K269"/>
  <c r="J269"/>
  <c r="K268"/>
  <c r="K267"/>
  <c r="K266"/>
  <c r="L265"/>
  <c r="K265"/>
  <c r="J265"/>
  <c r="K264"/>
  <c r="K263"/>
  <c r="K262"/>
  <c r="K261"/>
  <c r="K260"/>
  <c r="L259"/>
  <c r="K259"/>
  <c r="J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30"/>
  <c r="K430"/>
  <c r="K429"/>
  <c r="K428"/>
  <c r="K427"/>
  <c r="K426"/>
  <c r="L435"/>
  <c r="K435"/>
  <c r="K434"/>
  <c r="K433"/>
  <c r="K432"/>
  <c r="K431"/>
  <c r="J424"/>
  <c r="J425"/>
  <c r="J423"/>
  <c r="J421"/>
  <c r="J416"/>
  <c r="I403"/>
  <c r="H411"/>
  <c r="H403" s="1"/>
  <c r="I411"/>
  <c r="K415"/>
  <c r="K416"/>
  <c r="L416"/>
  <c r="K420"/>
  <c r="K421"/>
  <c r="L421"/>
  <c r="J411"/>
</calcChain>
</file>

<file path=xl/sharedStrings.xml><?xml version="1.0" encoding="utf-8"?>
<sst xmlns="http://schemas.openxmlformats.org/spreadsheetml/2006/main" count="2568" uniqueCount="738">
  <si>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</si>
  <si>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</si>
  <si>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</si>
  <si>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</si>
  <si>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</si>
  <si>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</si>
  <si>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</si>
  <si>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</si>
  <si>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</si>
  <si>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</si>
  <si>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</si>
  <si>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</si>
  <si>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</si>
  <si>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</si>
  <si>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</si>
  <si>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</si>
  <si>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</si>
  <si>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</si>
  <si>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</si>
  <si>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</si>
  <si>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</si>
  <si>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</si>
  <si>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</si>
  <si>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</si>
  <si>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</si>
  <si>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</si>
  <si>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</si>
  <si>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</si>
  <si>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</si>
  <si>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</si>
  <si>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</si>
  <si>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</si>
  <si>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</si>
  <si>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</si>
  <si>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</si>
  <si>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</si>
  <si>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</si>
  <si>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</si>
  <si>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</si>
  <si>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</si>
  <si>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</si>
  <si>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</si>
  <si>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</si>
  <si>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</si>
  <si>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</si>
  <si>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</si>
  <si>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</si>
  <si>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</si>
  <si>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</si>
  <si>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</si>
  <si>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</si>
  <si>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</si>
  <si>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</si>
  <si>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</si>
  <si>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</si>
  <si>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</si>
  <si>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</si>
  <si>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</si>
  <si>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</si>
  <si>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</si>
  <si>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</si>
  <si>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</si>
  <si>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августа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</si>
  <si>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</si>
  <si>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</si>
  <si>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</si>
  <si>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</si>
  <si>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</si>
  <si>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</si>
  <si>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01.08.2019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</si>
  <si>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</si>
  <si>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</si>
  <si>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</si>
  <si>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</si>
  <si>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</si>
  <si>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</si>
  <si>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</si>
  <si>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</si>
  <si>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</si>
  <si>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</si>
  <si>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</si>
  <si>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</si>
  <si>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</si>
  <si>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</si>
  <si>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</si>
  <si>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</si>
  <si>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</si>
  <si>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</si>
  <si>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</si>
  <si>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</si>
  <si>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</si>
  <si>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</si>
  <si>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</si>
  <si>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</si>
  <si>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</si>
  <si>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</si>
  <si>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</si>
  <si>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</si>
  <si>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</si>
  <si>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</si>
  <si>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</si>
  <si>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</si>
  <si>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</si>
  <si>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</si>
  <si>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</si>
  <si>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</si>
  <si>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</si>
  <si>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</si>
  <si>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</si>
  <si>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</si>
  <si>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</si>
  <si>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</si>
  <si>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</si>
  <si>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</si>
  <si>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</si>
  <si>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</si>
  <si>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</si>
  <si>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</si>
  <si>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</si>
  <si>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</si>
  <si>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</si>
  <si>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</si>
  <si>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</si>
  <si>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</si>
  <si>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</si>
  <si>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</si>
  <si>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</si>
  <si>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</si>
  <si>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</si>
  <si>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</si>
  <si>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</si>
  <si>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</si>
  <si>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</si>
  <si>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</si>
  <si>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</si>
  <si>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</si>
  <si>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</si>
  <si>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</si>
  <si>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</si>
  <si>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</si>
  <si>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</si>
  <si>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</si>
  <si>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</si>
  <si>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</si>
  <si>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</si>
  <si>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</si>
  <si>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</si>
  <si>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</si>
  <si>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</si>
  <si>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</si>
  <si>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</si>
  <si>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</si>
  <si>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</si>
  <si>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</si>
  <si>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</si>
  <si>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</si>
  <si>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</si>
  <si>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</si>
  <si>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</si>
  <si>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</si>
  <si>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</si>
  <si>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</si>
  <si>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</si>
  <si>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i4_00001060000000000000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</si>
  <si>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</si>
  <si>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</si>
  <si>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</si>
  <si>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</si>
  <si>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</si>
  <si>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</si>
  <si>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</si>
  <si>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</si>
  <si>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</si>
  <si>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</si>
  <si>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</si>
  <si>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</si>
  <si>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</si>
  <si>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</si>
  <si>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</si>
  <si>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</si>
  <si>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</si>
  <si>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</si>
  <si>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</si>
  <si>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</si>
  <si>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</si>
  <si>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</si>
  <si>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</si>
  <si>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</si>
  <si>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</si>
  <si>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</si>
  <si>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</si>
  <si>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</si>
  <si>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</si>
  <si>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</si>
  <si>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</si>
  <si>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</si>
  <si>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</si>
  <si>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</si>
  <si>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</si>
  <si>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</si>
  <si>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</si>
  <si>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</si>
  <si>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</si>
  <si>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</si>
  <si>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</si>
  <si>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</si>
  <si>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</si>
  <si>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</si>
  <si>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</si>
  <si>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</si>
  <si>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</si>
  <si>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</si>
  <si>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</si>
  <si>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</si>
  <si>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</si>
  <si>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</si>
  <si>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</si>
  <si>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</si>
  <si>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</si>
  <si>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</si>
  <si>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</si>
  <si>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</si>
  <si>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</si>
  <si>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</si>
  <si>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</si>
  <si>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</si>
  <si>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</si>
  <si>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</si>
  <si>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</si>
  <si>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</si>
  <si>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</si>
  <si>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</si>
  <si>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</si>
  <si>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</si>
  <si>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</si>
  <si>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</si>
  <si>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</si>
  <si>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</si>
  <si>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</si>
  <si>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</si>
  <si>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</si>
  <si>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</si>
  <si>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</si>
  <si>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</si>
  <si>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</si>
  <si>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</si>
  <si>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</si>
  <si>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</si>
  <si>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</si>
  <si>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</si>
  <si>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</si>
  <si>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</si>
  <si>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</si>
  <si>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</si>
  <si>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</si>
  <si>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</si>
  <si>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</si>
  <si>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</si>
  <si>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</si>
  <si>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</si>
  <si>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</si>
  <si>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</si>
  <si>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</si>
  <si>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</si>
  <si>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</si>
  <si>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</si>
  <si>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</si>
  <si>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</si>
  <si>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</si>
  <si>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</si>
  <si>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</si>
  <si>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</si>
  <si>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</si>
  <si>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</si>
  <si>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</si>
  <si>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</si>
  <si>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</si>
  <si>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</si>
  <si>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</si>
  <si>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</si>
  <si>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</si>
  <si>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</si>
  <si>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</si>
  <si>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</si>
  <si>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</si>
  <si>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</si>
  <si>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</si>
  <si>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</si>
  <si>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</si>
  <si>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</si>
  <si>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</si>
  <si>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</si>
  <si>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</si>
  <si>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</si>
  <si>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</si>
  <si>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</si>
  <si>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</si>
  <si>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</si>
  <si>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</si>
  <si>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</si>
  <si>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</si>
  <si>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</si>
  <si>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</si>
  <si>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</si>
  <si>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</si>
  <si>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</si>
  <si>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</si>
  <si>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</si>
  <si>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</si>
  <si>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</si>
  <si>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</si>
  <si>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</si>
  <si>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</si>
  <si>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</si>
  <si>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</si>
  <si>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</si>
  <si>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</si>
  <si>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</si>
  <si>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</si>
  <si>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</si>
  <si>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</si>
  <si>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</si>
  <si>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</si>
  <si>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</si>
  <si>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</si>
  <si>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</si>
  <si>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</si>
  <si>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</si>
  <si>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</si>
  <si>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</si>
  <si>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</si>
  <si>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</si>
  <si>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</si>
  <si>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</si>
  <si>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</si>
  <si>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</si>
  <si>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</si>
  <si>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</si>
  <si>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</si>
  <si>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</si>
  <si>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</si>
  <si>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</si>
  <si>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</si>
  <si>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</si>
  <si>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</si>
  <si>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</si>
  <si>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</si>
  <si>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</si>
  <si>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</si>
  <si>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</si>
  <si>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</si>
  <si>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</si>
  <si>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</si>
  <si>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</si>
  <si>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</si>
  <si>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</si>
  <si>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</si>
  <si>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</si>
  <si>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</si>
  <si>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</si>
  <si>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</si>
  <si>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</si>
  <si>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</si>
  <si>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</si>
  <si>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</si>
  <si>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</si>
  <si>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</si>
  <si>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</si>
  <si>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</si>
  <si>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</si>
  <si>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</si>
  <si>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</si>
  <si>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</si>
  <si>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</si>
  <si>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</si>
  <si>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</si>
  <si>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</si>
  <si>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</si>
  <si>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</si>
  <si>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</si>
  <si>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</si>
  <si>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</si>
  <si>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</si>
  <si>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</si>
  <si>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</si>
  <si>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</si>
  <si>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</si>
  <si>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</si>
  <si>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</si>
  <si>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</si>
  <si>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</si>
  <si>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</si>
  <si>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</si>
  <si>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</si>
  <si>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</si>
  <si>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</si>
  <si>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</si>
  <si>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</si>
  <si>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</si>
  <si>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</si>
  <si>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</si>
  <si>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</si>
  <si>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</si>
  <si>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</si>
  <si>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</si>
  <si>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</si>
  <si>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</si>
  <si>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</si>
  <si>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</si>
  <si>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</si>
  <si>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</si>
  <si>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</si>
  <si>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</si>
  <si>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</si>
  <si>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</si>
  <si>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</si>
  <si>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</si>
  <si>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</si>
  <si>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</si>
  <si>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</si>
  <si>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</si>
  <si>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</si>
  <si>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</si>
  <si>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</si>
  <si>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</si>
  <si>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</si>
  <si>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</si>
  <si>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</si>
  <si>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</si>
  <si>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</si>
  <si>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</si>
  <si>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</si>
  <si>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</si>
  <si>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</si>
  <si>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</si>
  <si>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</si>
  <si>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</si>
  <si>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</si>
  <si>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</si>
  <si>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</si>
  <si>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</si>
  <si>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</si>
  <si>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</si>
  <si>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</si>
  <si>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</si>
  <si>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</si>
  <si>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уборке и содержанию универсальной спортивной площадки</t>
  </si>
  <si>
    <t>i5_00005031340123200000</t>
  </si>
  <si>
    <t>1340123200</t>
  </si>
  <si>
    <t>i6_00005031340123200200</t>
  </si>
  <si>
    <t>i6_00005031340123200240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</si>
  <si>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</si>
  <si>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</si>
  <si>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</si>
  <si>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</si>
  <si>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</si>
  <si>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</si>
  <si>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</si>
  <si>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</si>
  <si>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</si>
  <si>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</si>
  <si>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</si>
  <si>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</si>
  <si>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</si>
  <si>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</si>
  <si>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</si>
  <si>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</si>
  <si>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</si>
  <si>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</si>
  <si>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</si>
  <si>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</si>
  <si>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</si>
  <si>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</si>
  <si>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</si>
  <si>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</si>
  <si>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</si>
  <si>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</si>
  <si>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</si>
  <si>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</si>
  <si>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</si>
  <si>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</si>
  <si>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</si>
  <si>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</si>
  <si>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</si>
  <si>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</si>
  <si>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</si>
  <si>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Софинансирование мероприятий на приобретение, установку и благоустройство многофункциональной спортивной площадки в с. Яжелбицы (1-этап универсальная спортивная площадка в рамках реализации проекта поддержки местных инициатив в 2019 году)</t>
  </si>
  <si>
    <t>i5_00005031340823190000</t>
  </si>
  <si>
    <t>1340823190</t>
  </si>
  <si>
    <t>i6_00005031340823190200</t>
  </si>
  <si>
    <t>i6_00005031340823190240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</si>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</sst>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51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43678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20873647</v>
      </c>
      <c r="I15" s="52">
        <v>5079914.22</v>
      </c>
      <c r="J15" s="104">
        <v>15965785.859999999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600</v>
      </c>
      <c r="B17" s="100" t="s">
        <v>6</v>
      </c>
      <c r="C17" s="101" t="s">
        <v>98</v>
      </c>
      <c r="D17" s="146" t="s">
        <v>601</v>
      </c>
      <c r="E17" s="147"/>
      <c r="F17" s="147"/>
      <c r="G17" s="148"/>
      <c r="H17" s="96">
        <v>3810100</v>
      </c>
      <c r="I17" s="102">
        <v>1914949.22</v>
      </c>
      <c r="J17" s="103">
        <v>2067203.86</v>
      </c>
      <c r="K17" s="117" t="str">
        <f t="shared" ref="K17:K48" si="0">C17 &amp; D17 &amp; G17</f>
        <v>00010000000000000000</v>
      </c>
      <c r="L17" s="105" t="s">
        <v>556</v>
      </c>
    </row>
    <row r="18" spans="1:12">
      <c r="A18" s="99" t="s">
        <v>602</v>
      </c>
      <c r="B18" s="100" t="s">
        <v>6</v>
      </c>
      <c r="C18" s="101" t="s">
        <v>98</v>
      </c>
      <c r="D18" s="146" t="s">
        <v>603</v>
      </c>
      <c r="E18" s="147"/>
      <c r="F18" s="147"/>
      <c r="G18" s="148"/>
      <c r="H18" s="96">
        <v>880000</v>
      </c>
      <c r="I18" s="102">
        <v>411253.84</v>
      </c>
      <c r="J18" s="103">
        <v>469789.93</v>
      </c>
      <c r="K18" s="117" t="str">
        <f t="shared" si="0"/>
        <v>00010100000000000000</v>
      </c>
      <c r="L18" s="105" t="s">
        <v>604</v>
      </c>
    </row>
    <row r="19" spans="1:12">
      <c r="A19" s="99" t="s">
        <v>605</v>
      </c>
      <c r="B19" s="100" t="s">
        <v>6</v>
      </c>
      <c r="C19" s="101" t="s">
        <v>98</v>
      </c>
      <c r="D19" s="146" t="s">
        <v>606</v>
      </c>
      <c r="E19" s="147"/>
      <c r="F19" s="147"/>
      <c r="G19" s="148"/>
      <c r="H19" s="96">
        <v>880000</v>
      </c>
      <c r="I19" s="102">
        <v>411253.84</v>
      </c>
      <c r="J19" s="103">
        <v>469789.93</v>
      </c>
      <c r="K19" s="117" t="str">
        <f t="shared" si="0"/>
        <v>00010102000010000110</v>
      </c>
      <c r="L19" s="105" t="s">
        <v>607</v>
      </c>
    </row>
    <row r="20" spans="1:12" s="84" customFormat="1" ht="56.25">
      <c r="A20" s="79" t="s">
        <v>608</v>
      </c>
      <c r="B20" s="78" t="s">
        <v>6</v>
      </c>
      <c r="C20" s="120" t="s">
        <v>98</v>
      </c>
      <c r="D20" s="149" t="s">
        <v>609</v>
      </c>
      <c r="E20" s="150"/>
      <c r="F20" s="150"/>
      <c r="G20" s="151"/>
      <c r="H20" s="80">
        <v>870000</v>
      </c>
      <c r="I20" s="81">
        <v>410210.07</v>
      </c>
      <c r="J20" s="82">
        <f>IF(IF(H20="",0,H20)=0,0,(IF(H20&gt;0,IF(I20&gt;H20,0,H20-I20),IF(I20&gt;H20,H20-I20,0))))</f>
        <v>459789.93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610</v>
      </c>
      <c r="B21" s="78" t="s">
        <v>6</v>
      </c>
      <c r="C21" s="120" t="s">
        <v>98</v>
      </c>
      <c r="D21" s="149" t="s">
        <v>611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612</v>
      </c>
      <c r="B22" s="78" t="s">
        <v>6</v>
      </c>
      <c r="C22" s="120" t="s">
        <v>98</v>
      </c>
      <c r="D22" s="149" t="s">
        <v>613</v>
      </c>
      <c r="E22" s="150"/>
      <c r="F22" s="150"/>
      <c r="G22" s="151"/>
      <c r="H22" s="80">
        <v>0</v>
      </c>
      <c r="I22" s="81">
        <v>1043.77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614</v>
      </c>
      <c r="B23" s="100" t="s">
        <v>6</v>
      </c>
      <c r="C23" s="101" t="s">
        <v>98</v>
      </c>
      <c r="D23" s="146" t="s">
        <v>615</v>
      </c>
      <c r="E23" s="147"/>
      <c r="F23" s="147"/>
      <c r="G23" s="148"/>
      <c r="H23" s="96">
        <v>829000</v>
      </c>
      <c r="I23" s="102">
        <v>517053.6</v>
      </c>
      <c r="J23" s="103">
        <v>311946.40000000002</v>
      </c>
      <c r="K23" s="117" t="str">
        <f t="shared" si="0"/>
        <v>00010300000000000000</v>
      </c>
      <c r="L23" s="105" t="s">
        <v>616</v>
      </c>
    </row>
    <row r="24" spans="1:12" ht="22.5">
      <c r="A24" s="99" t="s">
        <v>617</v>
      </c>
      <c r="B24" s="100" t="s">
        <v>6</v>
      </c>
      <c r="C24" s="101" t="s">
        <v>98</v>
      </c>
      <c r="D24" s="146" t="s">
        <v>618</v>
      </c>
      <c r="E24" s="147"/>
      <c r="F24" s="147"/>
      <c r="G24" s="148"/>
      <c r="H24" s="96">
        <v>829000</v>
      </c>
      <c r="I24" s="102">
        <v>517053.6</v>
      </c>
      <c r="J24" s="103">
        <v>311946.40000000002</v>
      </c>
      <c r="K24" s="117" t="str">
        <f t="shared" si="0"/>
        <v>00010302000010000110</v>
      </c>
      <c r="L24" s="105" t="s">
        <v>619</v>
      </c>
    </row>
    <row r="25" spans="1:12" ht="56.25">
      <c r="A25" s="99" t="s">
        <v>620</v>
      </c>
      <c r="B25" s="100" t="s">
        <v>6</v>
      </c>
      <c r="C25" s="101" t="s">
        <v>98</v>
      </c>
      <c r="D25" s="146" t="s">
        <v>621</v>
      </c>
      <c r="E25" s="147"/>
      <c r="F25" s="147"/>
      <c r="G25" s="148"/>
      <c r="H25" s="96">
        <v>275600</v>
      </c>
      <c r="I25" s="102">
        <v>233394.77</v>
      </c>
      <c r="J25" s="103">
        <v>42205.23</v>
      </c>
      <c r="K25" s="117" t="str">
        <f t="shared" si="0"/>
        <v>00010302230010000110</v>
      </c>
      <c r="L25" s="105" t="s">
        <v>622</v>
      </c>
    </row>
    <row r="26" spans="1:12" s="84" customFormat="1" ht="90">
      <c r="A26" s="79" t="s">
        <v>623</v>
      </c>
      <c r="B26" s="78" t="s">
        <v>6</v>
      </c>
      <c r="C26" s="120" t="s">
        <v>98</v>
      </c>
      <c r="D26" s="149" t="s">
        <v>624</v>
      </c>
      <c r="E26" s="150"/>
      <c r="F26" s="150"/>
      <c r="G26" s="151"/>
      <c r="H26" s="80">
        <v>275600</v>
      </c>
      <c r="I26" s="81">
        <v>233394.77</v>
      </c>
      <c r="J26" s="82">
        <f>IF(IF(H26="",0,H26)=0,0,(IF(H26&gt;0,IF(I26&gt;H26,0,H26-I26),IF(I26&gt;H26,H26-I26,0))))</f>
        <v>42205.23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625</v>
      </c>
      <c r="B27" s="100" t="s">
        <v>6</v>
      </c>
      <c r="C27" s="101" t="s">
        <v>98</v>
      </c>
      <c r="D27" s="146" t="s">
        <v>626</v>
      </c>
      <c r="E27" s="147"/>
      <c r="F27" s="147"/>
      <c r="G27" s="148"/>
      <c r="H27" s="96">
        <v>4230</v>
      </c>
      <c r="I27" s="102">
        <v>1796.02</v>
      </c>
      <c r="J27" s="103">
        <v>2433.98</v>
      </c>
      <c r="K27" s="117" t="str">
        <f t="shared" si="0"/>
        <v>00010302240010000110</v>
      </c>
      <c r="L27" s="105" t="s">
        <v>627</v>
      </c>
    </row>
    <row r="28" spans="1:12" s="84" customFormat="1" ht="101.25">
      <c r="A28" s="79" t="s">
        <v>628</v>
      </c>
      <c r="B28" s="78" t="s">
        <v>6</v>
      </c>
      <c r="C28" s="120" t="s">
        <v>98</v>
      </c>
      <c r="D28" s="149" t="s">
        <v>629</v>
      </c>
      <c r="E28" s="150"/>
      <c r="F28" s="150"/>
      <c r="G28" s="151"/>
      <c r="H28" s="80">
        <v>4230</v>
      </c>
      <c r="I28" s="81">
        <v>1796.02</v>
      </c>
      <c r="J28" s="82">
        <f>IF(IF(H28="",0,H28)=0,0,(IF(H28&gt;0,IF(I28&gt;H28,0,H28-I28),IF(I28&gt;H28,H28-I28,0))))</f>
        <v>2433.98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630</v>
      </c>
      <c r="B29" s="100" t="s">
        <v>6</v>
      </c>
      <c r="C29" s="101" t="s">
        <v>98</v>
      </c>
      <c r="D29" s="146" t="s">
        <v>631</v>
      </c>
      <c r="E29" s="147"/>
      <c r="F29" s="147"/>
      <c r="G29" s="148"/>
      <c r="H29" s="96">
        <v>444590</v>
      </c>
      <c r="I29" s="102">
        <v>323465.78999999998</v>
      </c>
      <c r="J29" s="103">
        <v>121124.21</v>
      </c>
      <c r="K29" s="117" t="str">
        <f t="shared" si="0"/>
        <v>00010302250010000110</v>
      </c>
      <c r="L29" s="105" t="s">
        <v>632</v>
      </c>
    </row>
    <row r="30" spans="1:12" s="84" customFormat="1" ht="90">
      <c r="A30" s="79" t="s">
        <v>633</v>
      </c>
      <c r="B30" s="78" t="s">
        <v>6</v>
      </c>
      <c r="C30" s="120" t="s">
        <v>98</v>
      </c>
      <c r="D30" s="149" t="s">
        <v>634</v>
      </c>
      <c r="E30" s="150"/>
      <c r="F30" s="150"/>
      <c r="G30" s="151"/>
      <c r="H30" s="80">
        <v>444590</v>
      </c>
      <c r="I30" s="81">
        <v>323465.78999999998</v>
      </c>
      <c r="J30" s="82">
        <f>IF(IF(H30="",0,H30)=0,0,(IF(H30&gt;0,IF(I30&gt;H30,0,H30-I30),IF(I30&gt;H30,H30-I30,0))))</f>
        <v>121124.21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635</v>
      </c>
      <c r="B31" s="100" t="s">
        <v>6</v>
      </c>
      <c r="C31" s="101" t="s">
        <v>98</v>
      </c>
      <c r="D31" s="146" t="s">
        <v>636</v>
      </c>
      <c r="E31" s="147"/>
      <c r="F31" s="147"/>
      <c r="G31" s="148"/>
      <c r="H31" s="96">
        <v>104580</v>
      </c>
      <c r="I31" s="102">
        <v>-41602.980000000003</v>
      </c>
      <c r="J31" s="103">
        <v>146182.98000000001</v>
      </c>
      <c r="K31" s="117" t="str">
        <f t="shared" si="0"/>
        <v>00010302260010000110</v>
      </c>
      <c r="L31" s="105" t="s">
        <v>637</v>
      </c>
    </row>
    <row r="32" spans="1:12" s="84" customFormat="1" ht="90">
      <c r="A32" s="79" t="s">
        <v>638</v>
      </c>
      <c r="B32" s="78" t="s">
        <v>6</v>
      </c>
      <c r="C32" s="120" t="s">
        <v>98</v>
      </c>
      <c r="D32" s="149" t="s">
        <v>639</v>
      </c>
      <c r="E32" s="150"/>
      <c r="F32" s="150"/>
      <c r="G32" s="151"/>
      <c r="H32" s="80">
        <v>104580</v>
      </c>
      <c r="I32" s="81">
        <v>-41602.980000000003</v>
      </c>
      <c r="J32" s="82">
        <f>IF(IF(H32="",0,H32)=0,0,(IF(H32&gt;0,IF(I32&gt;H32,0,H32-I32),IF(I32&gt;H32,H32-I32,0))))</f>
        <v>146182.98000000001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640</v>
      </c>
      <c r="B33" s="100" t="s">
        <v>6</v>
      </c>
      <c r="C33" s="101" t="s">
        <v>98</v>
      </c>
      <c r="D33" s="146" t="s">
        <v>641</v>
      </c>
      <c r="E33" s="147"/>
      <c r="F33" s="147"/>
      <c r="G33" s="148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642</v>
      </c>
    </row>
    <row r="34" spans="1:12">
      <c r="A34" s="99" t="s">
        <v>643</v>
      </c>
      <c r="B34" s="100" t="s">
        <v>6</v>
      </c>
      <c r="C34" s="101" t="s">
        <v>98</v>
      </c>
      <c r="D34" s="146" t="s">
        <v>644</v>
      </c>
      <c r="E34" s="147"/>
      <c r="F34" s="147"/>
      <c r="G34" s="148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645</v>
      </c>
    </row>
    <row r="35" spans="1:12" s="84" customFormat="1">
      <c r="A35" s="79" t="s">
        <v>643</v>
      </c>
      <c r="B35" s="78" t="s">
        <v>6</v>
      </c>
      <c r="C35" s="120" t="s">
        <v>98</v>
      </c>
      <c r="D35" s="149" t="s">
        <v>646</v>
      </c>
      <c r="E35" s="150"/>
      <c r="F35" s="150"/>
      <c r="G35" s="151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647</v>
      </c>
      <c r="B36" s="100" t="s">
        <v>6</v>
      </c>
      <c r="C36" s="101" t="s">
        <v>98</v>
      </c>
      <c r="D36" s="146" t="s">
        <v>648</v>
      </c>
      <c r="E36" s="147"/>
      <c r="F36" s="147"/>
      <c r="G36" s="148"/>
      <c r="H36" s="96">
        <v>1788700</v>
      </c>
      <c r="I36" s="102">
        <v>912241.2</v>
      </c>
      <c r="J36" s="103">
        <v>1046161.01</v>
      </c>
      <c r="K36" s="117" t="str">
        <f t="shared" si="0"/>
        <v>00010600000000000000</v>
      </c>
      <c r="L36" s="105" t="s">
        <v>649</v>
      </c>
    </row>
    <row r="37" spans="1:12">
      <c r="A37" s="99" t="s">
        <v>650</v>
      </c>
      <c r="B37" s="100" t="s">
        <v>6</v>
      </c>
      <c r="C37" s="101" t="s">
        <v>98</v>
      </c>
      <c r="D37" s="146" t="s">
        <v>651</v>
      </c>
      <c r="E37" s="147"/>
      <c r="F37" s="147"/>
      <c r="G37" s="148"/>
      <c r="H37" s="96">
        <v>500000</v>
      </c>
      <c r="I37" s="102">
        <v>68919.88</v>
      </c>
      <c r="J37" s="103">
        <v>431080.12</v>
      </c>
      <c r="K37" s="117" t="str">
        <f t="shared" si="0"/>
        <v>00010601000000000110</v>
      </c>
      <c r="L37" s="105" t="s">
        <v>652</v>
      </c>
    </row>
    <row r="38" spans="1:12" s="84" customFormat="1" ht="33.75">
      <c r="A38" s="79" t="s">
        <v>653</v>
      </c>
      <c r="B38" s="78" t="s">
        <v>6</v>
      </c>
      <c r="C38" s="120" t="s">
        <v>98</v>
      </c>
      <c r="D38" s="149" t="s">
        <v>654</v>
      </c>
      <c r="E38" s="150"/>
      <c r="F38" s="150"/>
      <c r="G38" s="151"/>
      <c r="H38" s="80">
        <v>500000</v>
      </c>
      <c r="I38" s="81">
        <v>68919.88</v>
      </c>
      <c r="J38" s="82">
        <f>IF(IF(H38="",0,H38)=0,0,(IF(H38&gt;0,IF(I38&gt;H38,0,H38-I38),IF(I38&gt;H38,H38-I38,0))))</f>
        <v>431080.12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655</v>
      </c>
      <c r="B39" s="100" t="s">
        <v>6</v>
      </c>
      <c r="C39" s="101" t="s">
        <v>98</v>
      </c>
      <c r="D39" s="146" t="s">
        <v>656</v>
      </c>
      <c r="E39" s="147"/>
      <c r="F39" s="147"/>
      <c r="G39" s="148"/>
      <c r="H39" s="96">
        <v>1288700</v>
      </c>
      <c r="I39" s="102">
        <v>843321.32</v>
      </c>
      <c r="J39" s="103">
        <v>615080.89</v>
      </c>
      <c r="K39" s="117" t="str">
        <f t="shared" si="0"/>
        <v>00010606000000000110</v>
      </c>
      <c r="L39" s="105" t="s">
        <v>657</v>
      </c>
    </row>
    <row r="40" spans="1:12">
      <c r="A40" s="99" t="s">
        <v>658</v>
      </c>
      <c r="B40" s="100" t="s">
        <v>6</v>
      </c>
      <c r="C40" s="101" t="s">
        <v>98</v>
      </c>
      <c r="D40" s="146" t="s">
        <v>659</v>
      </c>
      <c r="E40" s="147"/>
      <c r="F40" s="147"/>
      <c r="G40" s="148"/>
      <c r="H40" s="96">
        <v>500000</v>
      </c>
      <c r="I40" s="102">
        <v>669702.21</v>
      </c>
      <c r="J40" s="103">
        <v>0</v>
      </c>
      <c r="K40" s="117" t="str">
        <f t="shared" si="0"/>
        <v>00010606030000000110</v>
      </c>
      <c r="L40" s="105" t="s">
        <v>660</v>
      </c>
    </row>
    <row r="41" spans="1:12" s="84" customFormat="1" ht="22.5">
      <c r="A41" s="79" t="s">
        <v>661</v>
      </c>
      <c r="B41" s="78" t="s">
        <v>6</v>
      </c>
      <c r="C41" s="120" t="s">
        <v>98</v>
      </c>
      <c r="D41" s="149" t="s">
        <v>662</v>
      </c>
      <c r="E41" s="150"/>
      <c r="F41" s="150"/>
      <c r="G41" s="151"/>
      <c r="H41" s="80">
        <v>500000</v>
      </c>
      <c r="I41" s="81">
        <v>669702.21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663</v>
      </c>
      <c r="B42" s="100" t="s">
        <v>6</v>
      </c>
      <c r="C42" s="101" t="s">
        <v>98</v>
      </c>
      <c r="D42" s="146" t="s">
        <v>664</v>
      </c>
      <c r="E42" s="147"/>
      <c r="F42" s="147"/>
      <c r="G42" s="148"/>
      <c r="H42" s="96">
        <v>788700</v>
      </c>
      <c r="I42" s="102">
        <v>173619.11</v>
      </c>
      <c r="J42" s="103">
        <v>615080.89</v>
      </c>
      <c r="K42" s="117" t="str">
        <f t="shared" si="0"/>
        <v>00010606040000000110</v>
      </c>
      <c r="L42" s="105" t="s">
        <v>665</v>
      </c>
    </row>
    <row r="43" spans="1:12" s="84" customFormat="1" ht="33.75">
      <c r="A43" s="79" t="s">
        <v>666</v>
      </c>
      <c r="B43" s="78" t="s">
        <v>6</v>
      </c>
      <c r="C43" s="120" t="s">
        <v>98</v>
      </c>
      <c r="D43" s="149" t="s">
        <v>667</v>
      </c>
      <c r="E43" s="150"/>
      <c r="F43" s="150"/>
      <c r="G43" s="151"/>
      <c r="H43" s="80">
        <v>788700</v>
      </c>
      <c r="I43" s="81">
        <v>173619.11</v>
      </c>
      <c r="J43" s="82">
        <f>IF(IF(H43="",0,H43)=0,0,(IF(H43&gt;0,IF(I43&gt;H43,0,H43-I43),IF(I43&gt;H43,H43-I43,0))))</f>
        <v>615080.89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668</v>
      </c>
      <c r="B44" s="100" t="s">
        <v>6</v>
      </c>
      <c r="C44" s="101" t="s">
        <v>98</v>
      </c>
      <c r="D44" s="146" t="s">
        <v>669</v>
      </c>
      <c r="E44" s="147"/>
      <c r="F44" s="147"/>
      <c r="G44" s="148"/>
      <c r="H44" s="96">
        <v>4100</v>
      </c>
      <c r="I44" s="102">
        <v>1700</v>
      </c>
      <c r="J44" s="103">
        <v>2400</v>
      </c>
      <c r="K44" s="117" t="str">
        <f t="shared" si="0"/>
        <v>00010800000000000000</v>
      </c>
      <c r="L44" s="105" t="s">
        <v>670</v>
      </c>
    </row>
    <row r="45" spans="1:12" ht="33.75">
      <c r="A45" s="99" t="s">
        <v>671</v>
      </c>
      <c r="B45" s="100" t="s">
        <v>6</v>
      </c>
      <c r="C45" s="101" t="s">
        <v>98</v>
      </c>
      <c r="D45" s="146" t="s">
        <v>672</v>
      </c>
      <c r="E45" s="147"/>
      <c r="F45" s="147"/>
      <c r="G45" s="148"/>
      <c r="H45" s="96">
        <v>4100</v>
      </c>
      <c r="I45" s="102">
        <v>1700</v>
      </c>
      <c r="J45" s="103">
        <v>2400</v>
      </c>
      <c r="K45" s="117" t="str">
        <f t="shared" si="0"/>
        <v>00010804000010000110</v>
      </c>
      <c r="L45" s="105" t="s">
        <v>673</v>
      </c>
    </row>
    <row r="46" spans="1:12" s="84" customFormat="1" ht="56.25">
      <c r="A46" s="79" t="s">
        <v>674</v>
      </c>
      <c r="B46" s="78" t="s">
        <v>6</v>
      </c>
      <c r="C46" s="120" t="s">
        <v>98</v>
      </c>
      <c r="D46" s="149" t="s">
        <v>675</v>
      </c>
      <c r="E46" s="150"/>
      <c r="F46" s="150"/>
      <c r="G46" s="151"/>
      <c r="H46" s="80">
        <v>4100</v>
      </c>
      <c r="I46" s="81">
        <v>1700</v>
      </c>
      <c r="J46" s="82">
        <f>IF(IF(H46="",0,H46)=0,0,(IF(H46&gt;0,IF(I46&gt;H46,0,H46-I46),IF(I46&gt;H46,H46-I46,0))))</f>
        <v>2400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676</v>
      </c>
      <c r="B47" s="100" t="s">
        <v>6</v>
      </c>
      <c r="C47" s="101" t="s">
        <v>98</v>
      </c>
      <c r="D47" s="146" t="s">
        <v>677</v>
      </c>
      <c r="E47" s="147"/>
      <c r="F47" s="147"/>
      <c r="G47" s="148"/>
      <c r="H47" s="96">
        <v>205600</v>
      </c>
      <c r="I47" s="102">
        <v>68693.48</v>
      </c>
      <c r="J47" s="103">
        <v>136906.51999999999</v>
      </c>
      <c r="K47" s="117" t="str">
        <f t="shared" si="0"/>
        <v>00011100000000000000</v>
      </c>
      <c r="L47" s="105" t="s">
        <v>678</v>
      </c>
    </row>
    <row r="48" spans="1:12" ht="67.5">
      <c r="A48" s="99" t="s">
        <v>679</v>
      </c>
      <c r="B48" s="100" t="s">
        <v>6</v>
      </c>
      <c r="C48" s="101" t="s">
        <v>98</v>
      </c>
      <c r="D48" s="146" t="s">
        <v>680</v>
      </c>
      <c r="E48" s="147"/>
      <c r="F48" s="147"/>
      <c r="G48" s="148"/>
      <c r="H48" s="96">
        <v>205600</v>
      </c>
      <c r="I48" s="102">
        <v>68693.48</v>
      </c>
      <c r="J48" s="103">
        <v>136906.51999999999</v>
      </c>
      <c r="K48" s="117" t="str">
        <f t="shared" si="0"/>
        <v>00011105000000000120</v>
      </c>
      <c r="L48" s="105" t="s">
        <v>681</v>
      </c>
    </row>
    <row r="49" spans="1:12" ht="67.5">
      <c r="A49" s="99" t="s">
        <v>682</v>
      </c>
      <c r="B49" s="100" t="s">
        <v>6</v>
      </c>
      <c r="C49" s="101" t="s">
        <v>98</v>
      </c>
      <c r="D49" s="146" t="s">
        <v>683</v>
      </c>
      <c r="E49" s="147"/>
      <c r="F49" s="147"/>
      <c r="G49" s="148"/>
      <c r="H49" s="96">
        <v>205600</v>
      </c>
      <c r="I49" s="102">
        <v>68693.48</v>
      </c>
      <c r="J49" s="103">
        <v>136906.51999999999</v>
      </c>
      <c r="K49" s="117" t="str">
        <f t="shared" ref="K49:K69" si="1">C49 &amp; D49 &amp; G49</f>
        <v>00011105030000000120</v>
      </c>
      <c r="L49" s="105" t="s">
        <v>684</v>
      </c>
    </row>
    <row r="50" spans="1:12" s="84" customFormat="1" ht="56.25">
      <c r="A50" s="79" t="s">
        <v>685</v>
      </c>
      <c r="B50" s="78" t="s">
        <v>6</v>
      </c>
      <c r="C50" s="120" t="s">
        <v>98</v>
      </c>
      <c r="D50" s="149" t="s">
        <v>686</v>
      </c>
      <c r="E50" s="150"/>
      <c r="F50" s="150"/>
      <c r="G50" s="151"/>
      <c r="H50" s="80">
        <v>205600</v>
      </c>
      <c r="I50" s="81">
        <v>68693.48</v>
      </c>
      <c r="J50" s="82">
        <f>IF(IF(H50="",0,H50)=0,0,(IF(H50&gt;0,IF(I50&gt;H50,0,H50-I50),IF(I50&gt;H50,H50-I50,0))))</f>
        <v>136906.51999999999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687</v>
      </c>
      <c r="B51" s="100" t="s">
        <v>6</v>
      </c>
      <c r="C51" s="101" t="s">
        <v>98</v>
      </c>
      <c r="D51" s="146" t="s">
        <v>688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689</v>
      </c>
    </row>
    <row r="52" spans="1:12" ht="67.5">
      <c r="A52" s="99" t="s">
        <v>690</v>
      </c>
      <c r="B52" s="100" t="s">
        <v>6</v>
      </c>
      <c r="C52" s="101" t="s">
        <v>98</v>
      </c>
      <c r="D52" s="146" t="s">
        <v>691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692</v>
      </c>
    </row>
    <row r="53" spans="1:12" ht="78.75">
      <c r="A53" s="99" t="s">
        <v>693</v>
      </c>
      <c r="B53" s="100" t="s">
        <v>6</v>
      </c>
      <c r="C53" s="101" t="s">
        <v>98</v>
      </c>
      <c r="D53" s="146" t="s">
        <v>694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695</v>
      </c>
    </row>
    <row r="54" spans="1:12" s="84" customFormat="1" ht="67.5">
      <c r="A54" s="79" t="s">
        <v>696</v>
      </c>
      <c r="B54" s="78" t="s">
        <v>6</v>
      </c>
      <c r="C54" s="120" t="s">
        <v>98</v>
      </c>
      <c r="D54" s="149" t="s">
        <v>697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698</v>
      </c>
      <c r="B55" s="100" t="s">
        <v>6</v>
      </c>
      <c r="C55" s="101" t="s">
        <v>98</v>
      </c>
      <c r="D55" s="146" t="s">
        <v>699</v>
      </c>
      <c r="E55" s="147"/>
      <c r="F55" s="147"/>
      <c r="G55" s="148"/>
      <c r="H55" s="96">
        <v>17063547</v>
      </c>
      <c r="I55" s="102">
        <v>3164965</v>
      </c>
      <c r="J55" s="103">
        <v>13898582</v>
      </c>
      <c r="K55" s="117" t="str">
        <f t="shared" si="1"/>
        <v>00020000000000000000</v>
      </c>
      <c r="L55" s="105" t="s">
        <v>700</v>
      </c>
    </row>
    <row r="56" spans="1:12" ht="33.75">
      <c r="A56" s="99" t="s">
        <v>701</v>
      </c>
      <c r="B56" s="100" t="s">
        <v>6</v>
      </c>
      <c r="C56" s="101" t="s">
        <v>98</v>
      </c>
      <c r="D56" s="146" t="s">
        <v>702</v>
      </c>
      <c r="E56" s="147"/>
      <c r="F56" s="147"/>
      <c r="G56" s="148"/>
      <c r="H56" s="96">
        <v>17063547</v>
      </c>
      <c r="I56" s="102">
        <v>3164965</v>
      </c>
      <c r="J56" s="103">
        <v>13898582</v>
      </c>
      <c r="K56" s="117" t="str">
        <f t="shared" si="1"/>
        <v>00020200000000000000</v>
      </c>
      <c r="L56" s="105" t="s">
        <v>703</v>
      </c>
    </row>
    <row r="57" spans="1:12" ht="22.5">
      <c r="A57" s="99" t="s">
        <v>704</v>
      </c>
      <c r="B57" s="100" t="s">
        <v>6</v>
      </c>
      <c r="C57" s="101" t="s">
        <v>98</v>
      </c>
      <c r="D57" s="146" t="s">
        <v>705</v>
      </c>
      <c r="E57" s="147"/>
      <c r="F57" s="147"/>
      <c r="G57" s="148"/>
      <c r="H57" s="96">
        <v>3951900</v>
      </c>
      <c r="I57" s="102">
        <v>2168200</v>
      </c>
      <c r="J57" s="103">
        <v>1783700</v>
      </c>
      <c r="K57" s="117" t="str">
        <f t="shared" si="1"/>
        <v>00020210000000000150</v>
      </c>
      <c r="L57" s="105" t="s">
        <v>706</v>
      </c>
    </row>
    <row r="58" spans="1:12">
      <c r="A58" s="99" t="s">
        <v>707</v>
      </c>
      <c r="B58" s="100" t="s">
        <v>6</v>
      </c>
      <c r="C58" s="101" t="s">
        <v>98</v>
      </c>
      <c r="D58" s="146" t="s">
        <v>708</v>
      </c>
      <c r="E58" s="147"/>
      <c r="F58" s="147"/>
      <c r="G58" s="148"/>
      <c r="H58" s="96">
        <v>3951900</v>
      </c>
      <c r="I58" s="102">
        <v>2168200</v>
      </c>
      <c r="J58" s="103">
        <v>1783700</v>
      </c>
      <c r="K58" s="117" t="str">
        <f t="shared" si="1"/>
        <v>00020215001000000150</v>
      </c>
      <c r="L58" s="105" t="s">
        <v>709</v>
      </c>
    </row>
    <row r="59" spans="1:12" s="84" customFormat="1" ht="22.5">
      <c r="A59" s="79" t="s">
        <v>710</v>
      </c>
      <c r="B59" s="78" t="s">
        <v>6</v>
      </c>
      <c r="C59" s="120" t="s">
        <v>98</v>
      </c>
      <c r="D59" s="149" t="s">
        <v>711</v>
      </c>
      <c r="E59" s="150"/>
      <c r="F59" s="150"/>
      <c r="G59" s="151"/>
      <c r="H59" s="80">
        <v>3951900</v>
      </c>
      <c r="I59" s="81">
        <v>2168200</v>
      </c>
      <c r="J59" s="82">
        <f>IF(IF(H59="",0,H59)=0,0,(IF(H59&gt;0,IF(I59&gt;H59,0,H59-I59),IF(I59&gt;H59,H59-I59,0))))</f>
        <v>1783700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712</v>
      </c>
      <c r="B60" s="100" t="s">
        <v>6</v>
      </c>
      <c r="C60" s="101" t="s">
        <v>98</v>
      </c>
      <c r="D60" s="146" t="s">
        <v>713</v>
      </c>
      <c r="E60" s="147"/>
      <c r="F60" s="147"/>
      <c r="G60" s="148"/>
      <c r="H60" s="96">
        <v>12821369</v>
      </c>
      <c r="I60" s="102">
        <v>791629</v>
      </c>
      <c r="J60" s="103">
        <v>12029740</v>
      </c>
      <c r="K60" s="117" t="str">
        <f t="shared" si="1"/>
        <v>00020220000000000150</v>
      </c>
      <c r="L60" s="105" t="s">
        <v>714</v>
      </c>
    </row>
    <row r="61" spans="1:12" ht="33.75">
      <c r="A61" s="99" t="s">
        <v>715</v>
      </c>
      <c r="B61" s="100" t="s">
        <v>6</v>
      </c>
      <c r="C61" s="101" t="s">
        <v>98</v>
      </c>
      <c r="D61" s="146" t="s">
        <v>716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717</v>
      </c>
    </row>
    <row r="62" spans="1:12" s="84" customFormat="1" ht="33.75">
      <c r="A62" s="79" t="s">
        <v>718</v>
      </c>
      <c r="B62" s="78" t="s">
        <v>6</v>
      </c>
      <c r="C62" s="120" t="s">
        <v>98</v>
      </c>
      <c r="D62" s="149" t="s">
        <v>719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720</v>
      </c>
      <c r="B63" s="100" t="s">
        <v>6</v>
      </c>
      <c r="C63" s="101" t="s">
        <v>98</v>
      </c>
      <c r="D63" s="146" t="s">
        <v>721</v>
      </c>
      <c r="E63" s="147"/>
      <c r="F63" s="147"/>
      <c r="G63" s="148"/>
      <c r="H63" s="96">
        <v>1521369</v>
      </c>
      <c r="I63" s="102">
        <v>791629</v>
      </c>
      <c r="J63" s="103">
        <v>729740</v>
      </c>
      <c r="K63" s="117" t="str">
        <f t="shared" si="1"/>
        <v>00020229999000000150</v>
      </c>
      <c r="L63" s="105" t="s">
        <v>722</v>
      </c>
    </row>
    <row r="64" spans="1:12" s="84" customFormat="1">
      <c r="A64" s="79" t="s">
        <v>723</v>
      </c>
      <c r="B64" s="78" t="s">
        <v>6</v>
      </c>
      <c r="C64" s="120" t="s">
        <v>98</v>
      </c>
      <c r="D64" s="149" t="s">
        <v>724</v>
      </c>
      <c r="E64" s="150"/>
      <c r="F64" s="150"/>
      <c r="G64" s="151"/>
      <c r="H64" s="80">
        <v>1521369</v>
      </c>
      <c r="I64" s="81">
        <v>791629</v>
      </c>
      <c r="J64" s="82">
        <f>IF(IF(H64="",0,H64)=0,0,(IF(H64&gt;0,IF(I64&gt;H64,0,H64-I64),IF(I64&gt;H64,H64-I64,0))))</f>
        <v>729740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725</v>
      </c>
      <c r="B65" s="100" t="s">
        <v>6</v>
      </c>
      <c r="C65" s="101" t="s">
        <v>98</v>
      </c>
      <c r="D65" s="146" t="s">
        <v>726</v>
      </c>
      <c r="E65" s="147"/>
      <c r="F65" s="147"/>
      <c r="G65" s="148"/>
      <c r="H65" s="96">
        <v>290278</v>
      </c>
      <c r="I65" s="102">
        <v>205136</v>
      </c>
      <c r="J65" s="103">
        <v>85142</v>
      </c>
      <c r="K65" s="117" t="str">
        <f t="shared" si="1"/>
        <v>00020230000000000150</v>
      </c>
      <c r="L65" s="105" t="s">
        <v>727</v>
      </c>
    </row>
    <row r="66" spans="1:12" ht="33.75">
      <c r="A66" s="99" t="s">
        <v>728</v>
      </c>
      <c r="B66" s="100" t="s">
        <v>6</v>
      </c>
      <c r="C66" s="101" t="s">
        <v>98</v>
      </c>
      <c r="D66" s="146" t="s">
        <v>729</v>
      </c>
      <c r="E66" s="147"/>
      <c r="F66" s="147"/>
      <c r="G66" s="148"/>
      <c r="H66" s="96">
        <v>91460</v>
      </c>
      <c r="I66" s="102">
        <v>56000</v>
      </c>
      <c r="J66" s="103">
        <v>35460</v>
      </c>
      <c r="K66" s="117" t="str">
        <f t="shared" si="1"/>
        <v>00020230024000000150</v>
      </c>
      <c r="L66" s="105" t="s">
        <v>730</v>
      </c>
    </row>
    <row r="67" spans="1:12" s="84" customFormat="1" ht="33.75">
      <c r="A67" s="79" t="s">
        <v>731</v>
      </c>
      <c r="B67" s="78" t="s">
        <v>6</v>
      </c>
      <c r="C67" s="120" t="s">
        <v>98</v>
      </c>
      <c r="D67" s="149" t="s">
        <v>732</v>
      </c>
      <c r="E67" s="150"/>
      <c r="F67" s="150"/>
      <c r="G67" s="151"/>
      <c r="H67" s="80">
        <v>91460</v>
      </c>
      <c r="I67" s="81">
        <v>56000</v>
      </c>
      <c r="J67" s="82">
        <f>IF(IF(H67="",0,H67)=0,0,(IF(H67&gt;0,IF(I67&gt;H67,0,H67-I67),IF(I67&gt;H67,H67-I67,0))))</f>
        <v>35460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733</v>
      </c>
      <c r="B68" s="100" t="s">
        <v>6</v>
      </c>
      <c r="C68" s="101" t="s">
        <v>98</v>
      </c>
      <c r="D68" s="146" t="s">
        <v>734</v>
      </c>
      <c r="E68" s="147"/>
      <c r="F68" s="147"/>
      <c r="G68" s="148"/>
      <c r="H68" s="96">
        <v>198818</v>
      </c>
      <c r="I68" s="102">
        <v>149136</v>
      </c>
      <c r="J68" s="103">
        <v>49682</v>
      </c>
      <c r="K68" s="117" t="str">
        <f t="shared" si="1"/>
        <v>00020235118000000150</v>
      </c>
      <c r="L68" s="105" t="s">
        <v>735</v>
      </c>
    </row>
    <row r="69" spans="1:12" s="84" customFormat="1" ht="33.75">
      <c r="A69" s="79" t="s">
        <v>736</v>
      </c>
      <c r="B69" s="78" t="s">
        <v>6</v>
      </c>
      <c r="C69" s="120" t="s">
        <v>98</v>
      </c>
      <c r="D69" s="149" t="s">
        <v>737</v>
      </c>
      <c r="E69" s="150"/>
      <c r="F69" s="150"/>
      <c r="G69" s="151"/>
      <c r="H69" s="80">
        <v>198818</v>
      </c>
      <c r="I69" s="81">
        <v>149136</v>
      </c>
      <c r="J69" s="82">
        <f>IF(IF(H69="",0,H69)=0,0,(IF(H69&gt;0,IF(I69&gt;H69,0,H69-I69),IF(I69&gt;H69,H69-I69,0))))</f>
        <v>49682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22046380.77</v>
      </c>
      <c r="I78" s="52">
        <v>5163280.32</v>
      </c>
      <c r="J78" s="104">
        <v>16883100.449999999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4281861</v>
      </c>
      <c r="I80" s="102">
        <v>2421939.0499999998</v>
      </c>
      <c r="J80" s="103">
        <v>1859921.95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527175.94999999995</v>
      </c>
      <c r="J81" s="103">
        <v>324564.05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527175.94999999995</v>
      </c>
      <c r="J82" s="103">
        <v>324564.05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527175.94999999995</v>
      </c>
      <c r="J83" s="103">
        <v>324564.05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527175.94999999995</v>
      </c>
      <c r="J84" s="103">
        <v>324564.05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375026.11</v>
      </c>
      <c r="J85" s="82">
        <f>IF(IF(H85="",0,H85)=0,0,(IF(H85&gt;0,IF(I85&gt;H85,0,H85-I85),IF(I85&gt;H85,H85-I85,0))))</f>
        <v>248353.89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112049.84</v>
      </c>
      <c r="J87" s="82">
        <f>IF(IF(H87="",0,H87)=0,0,(IF(H87&gt;0,IF(I87&gt;H87,0,H87-I87),IF(I87&gt;H87,H87-I87,0))))</f>
        <v>76210.16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3349451</v>
      </c>
      <c r="I88" s="102">
        <v>1854593.1</v>
      </c>
      <c r="J88" s="103">
        <v>1494857.9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3204491</v>
      </c>
      <c r="I98" s="102">
        <v>1805903.1</v>
      </c>
      <c r="J98" s="103">
        <v>1398587.9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2667940.8199999998</v>
      </c>
      <c r="I99" s="102">
        <v>1499540.68</v>
      </c>
      <c r="J99" s="103">
        <v>1168400.1399999999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2667940.8199999998</v>
      </c>
      <c r="I100" s="102">
        <v>1499540.68</v>
      </c>
      <c r="J100" s="103">
        <v>1168400.1399999999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1922842.71</v>
      </c>
      <c r="I101" s="81">
        <v>1102822.42</v>
      </c>
      <c r="J101" s="82">
        <f>IF(IF(H101="",0,H101)=0,0,(IF(H101&gt;0,IF(I101&gt;H101,0,H101-I101),IF(I101&gt;H101,H101-I101,0))))</f>
        <v>820020.29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164400</v>
      </c>
      <c r="I102" s="81">
        <v>85800</v>
      </c>
      <c r="J102" s="82">
        <f>IF(IF(H102="",0,H102)=0,0,(IF(H102&gt;0,IF(I102&gt;H102,0,H102-I102),IF(I102&gt;H102,H102-I102,0))))</f>
        <v>78600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580698.11</v>
      </c>
      <c r="I103" s="81">
        <v>310918.26</v>
      </c>
      <c r="J103" s="82">
        <f>IF(IF(H103="",0,H103)=0,0,(IF(H103&gt;0,IF(I103&gt;H103,0,H103-I103),IF(I103&gt;H103,H103-I103,0))))</f>
        <v>269779.84999999998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498101.18</v>
      </c>
      <c r="I104" s="102">
        <v>285198.71999999997</v>
      </c>
      <c r="J104" s="103">
        <v>212902.46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498101.18</v>
      </c>
      <c r="I105" s="102">
        <v>285198.71999999997</v>
      </c>
      <c r="J105" s="103">
        <v>212902.46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13053.06</v>
      </c>
      <c r="J106" s="82">
        <f>IF(IF(H106="",0,H106)=0,0,(IF(H106&gt;0,IF(I106&gt;H106,0,H106-I106),IF(I106&gt;H106,H106-I106,0))))</f>
        <v>20946.939999999999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464101.18</v>
      </c>
      <c r="I107" s="81">
        <v>272145.65999999997</v>
      </c>
      <c r="J107" s="82">
        <f>IF(IF(H107="",0,H107)=0,0,(IF(H107&gt;0,IF(I107&gt;H107,0,H107-I107),IF(I107&gt;H107,H107-I107,0))))</f>
        <v>191955.52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38449</v>
      </c>
      <c r="I108" s="102">
        <v>21163.7</v>
      </c>
      <c r="J108" s="103">
        <v>17285.3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38449</v>
      </c>
      <c r="I109" s="102">
        <v>21163.7</v>
      </c>
      <c r="J109" s="103">
        <v>17285.3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10000</v>
      </c>
      <c r="I110" s="81">
        <v>5412</v>
      </c>
      <c r="J110" s="82">
        <f>IF(IF(H110="",0,H110)=0,0,(IF(H110&gt;0,IF(I110&gt;H110,0,H110-I110),IF(I110&gt;H110,H110-I110,0))))</f>
        <v>4588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6861</v>
      </c>
      <c r="J111" s="82">
        <f>IF(IF(H111="",0,H111)=0,0,(IF(H111&gt;0,IF(I111&gt;H111,0,H111-I111),IF(I111&gt;H111,H111-I111,0))))</f>
        <v>4639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16949</v>
      </c>
      <c r="I112" s="81">
        <v>8890.7000000000007</v>
      </c>
      <c r="J112" s="82">
        <f>IF(IF(H112="",0,H112)=0,0,(IF(H112&gt;0,IF(I112&gt;H112,0,H112-I112),IF(I112&gt;H112,H112-I112,0))))</f>
        <v>8058.3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47900</v>
      </c>
      <c r="J113" s="103">
        <v>43060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47900</v>
      </c>
      <c r="J114" s="103">
        <v>43060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47900</v>
      </c>
      <c r="J115" s="103">
        <v>43060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36789.54</v>
      </c>
      <c r="J116" s="82">
        <f>IF(IF(H116="",0,H116)=0,0,(IF(H116&gt;0,IF(I116&gt;H116,0,H116-I116),IF(I116&gt;H116,H116-I116,0))))</f>
        <v>33072.46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11110.46</v>
      </c>
      <c r="J117" s="82">
        <f>IF(IF(H117="",0,H117)=0,0,(IF(H117&gt;0,IF(I117&gt;H117,0,H117-I117),IF(I117&gt;H117,H117-I117,0))))</f>
        <v>9987.5400000000009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>
      <c r="A118" s="99"/>
      <c r="B118" s="100" t="s">
        <v>7</v>
      </c>
      <c r="C118" s="101" t="s">
        <v>98</v>
      </c>
      <c r="D118" s="123" t="s">
        <v>164</v>
      </c>
      <c r="E118" s="146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163</v>
      </c>
    </row>
    <row r="119" spans="1:12" ht="33.75">
      <c r="A119" s="99" t="s">
        <v>165</v>
      </c>
      <c r="B119" s="100" t="s">
        <v>7</v>
      </c>
      <c r="C119" s="101" t="s">
        <v>98</v>
      </c>
      <c r="D119" s="123" t="s">
        <v>164</v>
      </c>
      <c r="E119" s="146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164</v>
      </c>
      <c r="E120" s="146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164</v>
      </c>
      <c r="E121" s="146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164</v>
      </c>
      <c r="E122" s="149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6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6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6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6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9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6" t="s">
        <v>100</v>
      </c>
      <c r="F145" s="152"/>
      <c r="G145" s="128" t="s">
        <v>98</v>
      </c>
      <c r="H145" s="96">
        <v>198818</v>
      </c>
      <c r="I145" s="102">
        <v>95354.82</v>
      </c>
      <c r="J145" s="103">
        <v>103463.18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6" t="s">
        <v>100</v>
      </c>
      <c r="F146" s="152"/>
      <c r="G146" s="128" t="s">
        <v>98</v>
      </c>
      <c r="H146" s="96">
        <v>198818</v>
      </c>
      <c r="I146" s="102">
        <v>95354.82</v>
      </c>
      <c r="J146" s="103">
        <v>103463.18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6" t="s">
        <v>214</v>
      </c>
      <c r="F147" s="152"/>
      <c r="G147" s="128" t="s">
        <v>98</v>
      </c>
      <c r="H147" s="96">
        <v>198818</v>
      </c>
      <c r="I147" s="102">
        <v>95354.82</v>
      </c>
      <c r="J147" s="103">
        <v>103463.18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6" t="s">
        <v>214</v>
      </c>
      <c r="F148" s="152"/>
      <c r="G148" s="128" t="s">
        <v>72</v>
      </c>
      <c r="H148" s="96">
        <v>176239</v>
      </c>
      <c r="I148" s="102">
        <v>92990.82</v>
      </c>
      <c r="J148" s="103">
        <v>83248.179999999993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6" t="s">
        <v>214</v>
      </c>
      <c r="F149" s="152"/>
      <c r="G149" s="128" t="s">
        <v>111</v>
      </c>
      <c r="H149" s="96">
        <v>176239</v>
      </c>
      <c r="I149" s="102">
        <v>92990.82</v>
      </c>
      <c r="J149" s="103">
        <v>83248.179999999993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9" t="s">
        <v>214</v>
      </c>
      <c r="F150" s="153"/>
      <c r="G150" s="121" t="s">
        <v>113</v>
      </c>
      <c r="H150" s="80">
        <v>135360</v>
      </c>
      <c r="I150" s="81">
        <v>72422.600000000006</v>
      </c>
      <c r="J150" s="82">
        <f>IF(IF(H150="",0,H150)=0,0,(IF(H150&gt;0,IF(I150&gt;H150,0,H150-I150),IF(I150&gt;H150,H150-I150,0))))</f>
        <v>62937.4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9" t="s">
        <v>214</v>
      </c>
      <c r="F151" s="153"/>
      <c r="G151" s="121" t="s">
        <v>117</v>
      </c>
      <c r="H151" s="80">
        <v>40879</v>
      </c>
      <c r="I151" s="81">
        <v>20568.22</v>
      </c>
      <c r="J151" s="82">
        <f>IF(IF(H151="",0,H151)=0,0,(IF(H151&gt;0,IF(I151&gt;H151,0,H151-I151),IF(I151&gt;H151,H151-I151,0))))</f>
        <v>20310.78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6" t="s">
        <v>214</v>
      </c>
      <c r="F152" s="152"/>
      <c r="G152" s="128" t="s">
        <v>7</v>
      </c>
      <c r="H152" s="96">
        <v>22579</v>
      </c>
      <c r="I152" s="102">
        <v>2364</v>
      </c>
      <c r="J152" s="103">
        <v>20215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6" t="s">
        <v>214</v>
      </c>
      <c r="F153" s="152"/>
      <c r="G153" s="128" t="s">
        <v>131</v>
      </c>
      <c r="H153" s="96">
        <v>22579</v>
      </c>
      <c r="I153" s="102">
        <v>2364</v>
      </c>
      <c r="J153" s="103">
        <v>20215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9" t="s">
        <v>214</v>
      </c>
      <c r="F154" s="153"/>
      <c r="G154" s="121" t="s">
        <v>133</v>
      </c>
      <c r="H154" s="80">
        <v>22579</v>
      </c>
      <c r="I154" s="81">
        <v>2364</v>
      </c>
      <c r="J154" s="82">
        <f>IF(IF(H154="",0,H154)=0,0,(IF(H154&gt;0,IF(I154&gt;H154,0,H154-I154),IF(I154&gt;H154,H154-I154,0))))</f>
        <v>20215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6" t="s">
        <v>100</v>
      </c>
      <c r="F155" s="152"/>
      <c r="G155" s="128" t="s">
        <v>98</v>
      </c>
      <c r="H155" s="96">
        <v>100000</v>
      </c>
      <c r="I155" s="102">
        <v>66491.360000000001</v>
      </c>
      <c r="J155" s="103">
        <v>33508.639999999999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6" t="s">
        <v>100</v>
      </c>
      <c r="F156" s="152"/>
      <c r="G156" s="128" t="s">
        <v>98</v>
      </c>
      <c r="H156" s="96">
        <v>100000</v>
      </c>
      <c r="I156" s="102">
        <v>66491.360000000001</v>
      </c>
      <c r="J156" s="103">
        <v>33508.639999999999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6" t="s">
        <v>226</v>
      </c>
      <c r="F157" s="152"/>
      <c r="G157" s="128" t="s">
        <v>98</v>
      </c>
      <c r="H157" s="96">
        <v>100000</v>
      </c>
      <c r="I157" s="102">
        <v>66491.360000000001</v>
      </c>
      <c r="J157" s="103">
        <v>33508.639999999999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6" t="s">
        <v>226</v>
      </c>
      <c r="F158" s="152"/>
      <c r="G158" s="128" t="s">
        <v>7</v>
      </c>
      <c r="H158" s="96">
        <v>100000</v>
      </c>
      <c r="I158" s="102">
        <v>66491.360000000001</v>
      </c>
      <c r="J158" s="103">
        <v>33508.639999999999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6" t="s">
        <v>226</v>
      </c>
      <c r="F159" s="152"/>
      <c r="G159" s="128" t="s">
        <v>131</v>
      </c>
      <c r="H159" s="96">
        <v>100000</v>
      </c>
      <c r="I159" s="102">
        <v>66491.360000000001</v>
      </c>
      <c r="J159" s="103">
        <v>33508.639999999999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9" t="s">
        <v>226</v>
      </c>
      <c r="F160" s="153"/>
      <c r="G160" s="121" t="s">
        <v>133</v>
      </c>
      <c r="H160" s="80">
        <v>100000</v>
      </c>
      <c r="I160" s="81">
        <v>66491.360000000001</v>
      </c>
      <c r="J160" s="82">
        <f>IF(IF(H160="",0,H160)=0,0,(IF(H160&gt;0,IF(I160&gt;H160,0,H160-I160),IF(I160&gt;H160,H160-I160,0))))</f>
        <v>33508.639999999999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6" t="s">
        <v>100</v>
      </c>
      <c r="F161" s="152"/>
      <c r="G161" s="128" t="s">
        <v>98</v>
      </c>
      <c r="H161" s="96">
        <v>14123723.77</v>
      </c>
      <c r="I161" s="102">
        <v>1558821.71</v>
      </c>
      <c r="J161" s="103">
        <v>12564902.060000001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6" t="s">
        <v>100</v>
      </c>
      <c r="F162" s="152"/>
      <c r="G162" s="128" t="s">
        <v>98</v>
      </c>
      <c r="H162" s="96">
        <v>13580723.77</v>
      </c>
      <c r="I162" s="102">
        <v>1421581.57</v>
      </c>
      <c r="J162" s="103">
        <v>12159142.199999999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6" t="s">
        <v>237</v>
      </c>
      <c r="F163" s="152"/>
      <c r="G163" s="128" t="s">
        <v>98</v>
      </c>
      <c r="H163" s="96">
        <v>13525723.77</v>
      </c>
      <c r="I163" s="102">
        <v>1419185.89</v>
      </c>
      <c r="J163" s="103">
        <v>12106537.880000001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6" t="s">
        <v>240</v>
      </c>
      <c r="F164" s="152"/>
      <c r="G164" s="128" t="s">
        <v>98</v>
      </c>
      <c r="H164" s="96">
        <v>890470.77</v>
      </c>
      <c r="I164" s="102">
        <v>640068.89</v>
      </c>
      <c r="J164" s="103">
        <v>250401.88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6" t="s">
        <v>240</v>
      </c>
      <c r="F165" s="152"/>
      <c r="G165" s="128" t="s">
        <v>7</v>
      </c>
      <c r="H165" s="96">
        <v>890470.77</v>
      </c>
      <c r="I165" s="102">
        <v>640068.89</v>
      </c>
      <c r="J165" s="103">
        <v>250401.88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6" t="s">
        <v>240</v>
      </c>
      <c r="F166" s="152"/>
      <c r="G166" s="128" t="s">
        <v>131</v>
      </c>
      <c r="H166" s="96">
        <v>890470.77</v>
      </c>
      <c r="I166" s="102">
        <v>640068.89</v>
      </c>
      <c r="J166" s="103">
        <v>250401.88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9" t="s">
        <v>240</v>
      </c>
      <c r="F167" s="153"/>
      <c r="G167" s="121" t="s">
        <v>133</v>
      </c>
      <c r="H167" s="80">
        <v>890470.77</v>
      </c>
      <c r="I167" s="81">
        <v>640068.89</v>
      </c>
      <c r="J167" s="82">
        <f>IF(IF(H167="",0,H167)=0,0,(IF(H167&gt;0,IF(I167&gt;H167,0,H167-I167),IF(I167&gt;H167,H167-I167,0))))</f>
        <v>250401.88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6" t="s">
        <v>245</v>
      </c>
      <c r="F168" s="152"/>
      <c r="G168" s="128" t="s">
        <v>98</v>
      </c>
      <c r="H168" s="96">
        <v>1160000</v>
      </c>
      <c r="I168" s="102">
        <v>740161</v>
      </c>
      <c r="J168" s="103">
        <v>419839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6" t="s">
        <v>245</v>
      </c>
      <c r="F169" s="152"/>
      <c r="G169" s="128" t="s">
        <v>7</v>
      </c>
      <c r="H169" s="96">
        <v>1160000</v>
      </c>
      <c r="I169" s="102">
        <v>740161</v>
      </c>
      <c r="J169" s="103">
        <v>419839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6" t="s">
        <v>245</v>
      </c>
      <c r="F170" s="152"/>
      <c r="G170" s="128" t="s">
        <v>131</v>
      </c>
      <c r="H170" s="96">
        <v>1160000</v>
      </c>
      <c r="I170" s="102">
        <v>740161</v>
      </c>
      <c r="J170" s="103">
        <v>419839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9" t="s">
        <v>245</v>
      </c>
      <c r="F171" s="153"/>
      <c r="G171" s="121" t="s">
        <v>133</v>
      </c>
      <c r="H171" s="80">
        <v>1160000</v>
      </c>
      <c r="I171" s="81">
        <v>740161</v>
      </c>
      <c r="J171" s="82">
        <f>IF(IF(H171="",0,H171)=0,0,(IF(H171&gt;0,IF(I171&gt;H171,0,H171-I171),IF(I171&gt;H171,H171-I171,0))))</f>
        <v>419839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6" t="s">
        <v>250</v>
      </c>
      <c r="F172" s="152"/>
      <c r="G172" s="128" t="s">
        <v>98</v>
      </c>
      <c r="H172" s="96">
        <v>61053</v>
      </c>
      <c r="I172" s="102">
        <v>38956</v>
      </c>
      <c r="J172" s="103">
        <v>22097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6" t="s">
        <v>250</v>
      </c>
      <c r="F173" s="152"/>
      <c r="G173" s="128" t="s">
        <v>7</v>
      </c>
      <c r="H173" s="96">
        <v>61053</v>
      </c>
      <c r="I173" s="102">
        <v>38956</v>
      </c>
      <c r="J173" s="103">
        <v>22097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6" t="s">
        <v>250</v>
      </c>
      <c r="F174" s="152"/>
      <c r="G174" s="128" t="s">
        <v>131</v>
      </c>
      <c r="H174" s="96">
        <v>61053</v>
      </c>
      <c r="I174" s="102">
        <v>38956</v>
      </c>
      <c r="J174" s="103">
        <v>22097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9" t="s">
        <v>250</v>
      </c>
      <c r="F175" s="153"/>
      <c r="G175" s="121" t="s">
        <v>133</v>
      </c>
      <c r="H175" s="80">
        <v>61053</v>
      </c>
      <c r="I175" s="81">
        <v>38956</v>
      </c>
      <c r="J175" s="82">
        <f>IF(IF(H175="",0,H175)=0,0,(IF(H175&gt;0,IF(I175&gt;H175,0,H175-I175),IF(I175&gt;H175,H175-I175,0))))</f>
        <v>22097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6" t="s">
        <v>255</v>
      </c>
      <c r="F176" s="152"/>
      <c r="G176" s="128" t="s">
        <v>98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6" t="s">
        <v>255</v>
      </c>
      <c r="F177" s="152"/>
      <c r="G177" s="128" t="s">
        <v>7</v>
      </c>
      <c r="H177" s="96">
        <v>11300000</v>
      </c>
      <c r="I177" s="102">
        <v>0</v>
      </c>
      <c r="J177" s="103">
        <v>11300000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6" t="s">
        <v>255</v>
      </c>
      <c r="F178" s="152"/>
      <c r="G178" s="128" t="s">
        <v>131</v>
      </c>
      <c r="H178" s="96">
        <v>11300000</v>
      </c>
      <c r="I178" s="102">
        <v>0</v>
      </c>
      <c r="J178" s="103">
        <v>11300000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9" t="s">
        <v>255</v>
      </c>
      <c r="F179" s="153"/>
      <c r="G179" s="121" t="s">
        <v>133</v>
      </c>
      <c r="H179" s="80">
        <v>11300000</v>
      </c>
      <c r="I179" s="81">
        <v>0</v>
      </c>
      <c r="J179" s="82">
        <f>IF(IF(H179="",0,H179)=0,0,(IF(H179&gt;0,IF(I179&gt;H179,0,H179-I179),IF(I179&gt;H179,H179-I179,0))))</f>
        <v>11300000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6" t="s">
        <v>259</v>
      </c>
      <c r="F180" s="152"/>
      <c r="G180" s="128" t="s">
        <v>98</v>
      </c>
      <c r="H180" s="96">
        <v>114200</v>
      </c>
      <c r="I180" s="102">
        <v>0</v>
      </c>
      <c r="J180" s="103">
        <v>114200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6" t="s">
        <v>259</v>
      </c>
      <c r="F181" s="152"/>
      <c r="G181" s="128" t="s">
        <v>262</v>
      </c>
      <c r="H181" s="96">
        <v>114200</v>
      </c>
      <c r="I181" s="102">
        <v>0</v>
      </c>
      <c r="J181" s="103">
        <v>114200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6" t="s">
        <v>259</v>
      </c>
      <c r="F182" s="152"/>
      <c r="G182" s="128" t="s">
        <v>265</v>
      </c>
      <c r="H182" s="96">
        <v>114200</v>
      </c>
      <c r="I182" s="102">
        <v>0</v>
      </c>
      <c r="J182" s="103">
        <v>114200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9" t="s">
        <v>259</v>
      </c>
      <c r="F183" s="153"/>
      <c r="G183" s="121" t="s">
        <v>267</v>
      </c>
      <c r="H183" s="80">
        <v>114200</v>
      </c>
      <c r="I183" s="81">
        <v>0</v>
      </c>
      <c r="J183" s="82">
        <f>IF(IF(H183="",0,H183)=0,0,(IF(H183&gt;0,IF(I183&gt;H183,0,H183-I183),IF(I183&gt;H183,H183-I183,0))))</f>
        <v>114200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6" t="s">
        <v>270</v>
      </c>
      <c r="F184" s="152"/>
      <c r="G184" s="128" t="s">
        <v>98</v>
      </c>
      <c r="H184" s="96">
        <v>55000</v>
      </c>
      <c r="I184" s="102">
        <v>2395.6799999999998</v>
      </c>
      <c r="J184" s="103">
        <v>52604.32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6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6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6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9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6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6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6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9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6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6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6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9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6" t="s">
        <v>288</v>
      </c>
      <c r="F197" s="152"/>
      <c r="G197" s="128" t="s">
        <v>98</v>
      </c>
      <c r="H197" s="96">
        <v>30000</v>
      </c>
      <c r="I197" s="102">
        <v>2395.6799999999998</v>
      </c>
      <c r="J197" s="103">
        <v>27604.32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6" t="s">
        <v>288</v>
      </c>
      <c r="F198" s="152"/>
      <c r="G198" s="128" t="s">
        <v>7</v>
      </c>
      <c r="H198" s="96">
        <v>30000</v>
      </c>
      <c r="I198" s="102">
        <v>2395.6799999999998</v>
      </c>
      <c r="J198" s="103">
        <v>27604.32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6" t="s">
        <v>288</v>
      </c>
      <c r="F199" s="152"/>
      <c r="G199" s="128" t="s">
        <v>131</v>
      </c>
      <c r="H199" s="96">
        <v>30000</v>
      </c>
      <c r="I199" s="102">
        <v>2395.6799999999998</v>
      </c>
      <c r="J199" s="103">
        <v>27604.32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9" t="s">
        <v>288</v>
      </c>
      <c r="F200" s="153"/>
      <c r="G200" s="121" t="s">
        <v>133</v>
      </c>
      <c r="H200" s="80">
        <v>30000</v>
      </c>
      <c r="I200" s="81">
        <v>2395.6799999999998</v>
      </c>
      <c r="J200" s="82">
        <f>IF(IF(H200="",0,H200)=0,0,(IF(H200&gt;0,IF(I200&gt;H200,0,H200-I200),IF(I200&gt;H200,H200-I200,0))))</f>
        <v>27604.32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6" t="s">
        <v>100</v>
      </c>
      <c r="F201" s="152"/>
      <c r="G201" s="128" t="s">
        <v>98</v>
      </c>
      <c r="H201" s="96">
        <v>238000</v>
      </c>
      <c r="I201" s="102">
        <v>133240.14000000001</v>
      </c>
      <c r="J201" s="103">
        <v>104759.86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6" t="s">
        <v>296</v>
      </c>
      <c r="F202" s="152"/>
      <c r="G202" s="128" t="s">
        <v>98</v>
      </c>
      <c r="H202" s="96">
        <v>238000</v>
      </c>
      <c r="I202" s="102">
        <v>133240.14000000001</v>
      </c>
      <c r="J202" s="103">
        <v>104759.86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6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6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6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9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6" t="s">
        <v>304</v>
      </c>
      <c r="F207" s="152"/>
      <c r="G207" s="128" t="s">
        <v>98</v>
      </c>
      <c r="H207" s="96">
        <v>174000</v>
      </c>
      <c r="I207" s="102">
        <v>104070.14</v>
      </c>
      <c r="J207" s="103">
        <v>69929.86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6" t="s">
        <v>304</v>
      </c>
      <c r="F208" s="152"/>
      <c r="G208" s="128" t="s">
        <v>7</v>
      </c>
      <c r="H208" s="96">
        <v>174000</v>
      </c>
      <c r="I208" s="102">
        <v>104070.14</v>
      </c>
      <c r="J208" s="103">
        <v>69929.86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6" t="s">
        <v>304</v>
      </c>
      <c r="F209" s="152"/>
      <c r="G209" s="128" t="s">
        <v>131</v>
      </c>
      <c r="H209" s="96">
        <v>174000</v>
      </c>
      <c r="I209" s="102">
        <v>104070.14</v>
      </c>
      <c r="J209" s="103">
        <v>69929.86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9" t="s">
        <v>304</v>
      </c>
      <c r="F210" s="153"/>
      <c r="G210" s="121" t="s">
        <v>146</v>
      </c>
      <c r="H210" s="80">
        <v>174000</v>
      </c>
      <c r="I210" s="81">
        <v>104070.14</v>
      </c>
      <c r="J210" s="82">
        <f>IF(IF(H210="",0,H210)=0,0,(IF(H210&gt;0,IF(I210&gt;H210,0,H210-I210),IF(I210&gt;H210,H210-I210,0))))</f>
        <v>69929.86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6" t="s">
        <v>309</v>
      </c>
      <c r="F211" s="152"/>
      <c r="G211" s="128" t="s">
        <v>98</v>
      </c>
      <c r="H211" s="96">
        <v>30000</v>
      </c>
      <c r="I211" s="102">
        <v>10170</v>
      </c>
      <c r="J211" s="103">
        <v>19830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6" t="s">
        <v>309</v>
      </c>
      <c r="F212" s="152"/>
      <c r="G212" s="128" t="s">
        <v>7</v>
      </c>
      <c r="H212" s="96">
        <v>30000</v>
      </c>
      <c r="I212" s="102">
        <v>10170</v>
      </c>
      <c r="J212" s="103">
        <v>19830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6" t="s">
        <v>309</v>
      </c>
      <c r="F213" s="152"/>
      <c r="G213" s="128" t="s">
        <v>131</v>
      </c>
      <c r="H213" s="96">
        <v>30000</v>
      </c>
      <c r="I213" s="102">
        <v>10170</v>
      </c>
      <c r="J213" s="103">
        <v>19830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9" t="s">
        <v>309</v>
      </c>
      <c r="F214" s="153"/>
      <c r="G214" s="121" t="s">
        <v>146</v>
      </c>
      <c r="H214" s="80">
        <v>30000</v>
      </c>
      <c r="I214" s="81">
        <v>10170</v>
      </c>
      <c r="J214" s="82">
        <f>IF(IF(H214="",0,H214)=0,0,(IF(H214&gt;0,IF(I214&gt;H214,0,H214-I214),IF(I214&gt;H214,H214-I214,0))))</f>
        <v>19830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6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6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6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9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6" t="s">
        <v>100</v>
      </c>
      <c r="F219" s="152"/>
      <c r="G219" s="128" t="s">
        <v>98</v>
      </c>
      <c r="H219" s="96">
        <v>305000</v>
      </c>
      <c r="I219" s="102">
        <v>4000</v>
      </c>
      <c r="J219" s="103">
        <v>301000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6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6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6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6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9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6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6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6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9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6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6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6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9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6" t="s">
        <v>344</v>
      </c>
      <c r="F233" s="152"/>
      <c r="G233" s="128" t="s">
        <v>98</v>
      </c>
      <c r="H233" s="96">
        <v>299000</v>
      </c>
      <c r="I233" s="102">
        <v>0</v>
      </c>
      <c r="J233" s="103">
        <v>299000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6" t="s">
        <v>344</v>
      </c>
      <c r="F234" s="152"/>
      <c r="G234" s="128" t="s">
        <v>7</v>
      </c>
      <c r="H234" s="96">
        <v>299000</v>
      </c>
      <c r="I234" s="102">
        <v>0</v>
      </c>
      <c r="J234" s="103">
        <v>299000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6" t="s">
        <v>344</v>
      </c>
      <c r="F235" s="152"/>
      <c r="G235" s="128" t="s">
        <v>131</v>
      </c>
      <c r="H235" s="96">
        <v>299000</v>
      </c>
      <c r="I235" s="102">
        <v>0</v>
      </c>
      <c r="J235" s="103">
        <v>299000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9" t="s">
        <v>344</v>
      </c>
      <c r="F236" s="153"/>
      <c r="G236" s="121" t="s">
        <v>133</v>
      </c>
      <c r="H236" s="80">
        <v>299000</v>
      </c>
      <c r="I236" s="81">
        <v>0</v>
      </c>
      <c r="J236" s="82">
        <f>IF(IF(H236="",0,H236)=0,0,(IF(H236&gt;0,IF(I236&gt;H236,0,H236-I236),IF(I236&gt;H236,H236-I236,0))))</f>
        <v>299000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6" t="s">
        <v>100</v>
      </c>
      <c r="F237" s="152"/>
      <c r="G237" s="128" t="s">
        <v>98</v>
      </c>
      <c r="H237" s="96">
        <v>3199278</v>
      </c>
      <c r="I237" s="102">
        <v>965296</v>
      </c>
      <c r="J237" s="103">
        <v>2233982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6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6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6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6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6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6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9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6" t="s">
        <v>100</v>
      </c>
      <c r="F245" s="152"/>
      <c r="G245" s="128" t="s">
        <v>98</v>
      </c>
      <c r="H245" s="96">
        <v>3100508</v>
      </c>
      <c r="I245" s="102">
        <v>965296</v>
      </c>
      <c r="J245" s="103">
        <v>2135212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6" t="s">
        <v>270</v>
      </c>
      <c r="F246" s="152"/>
      <c r="G246" s="128" t="s">
        <v>98</v>
      </c>
      <c r="H246" s="96">
        <v>40000</v>
      </c>
      <c r="I246" s="102">
        <v>40000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6" t="s">
        <v>370</v>
      </c>
      <c r="F247" s="152"/>
      <c r="G247" s="128" t="s">
        <v>98</v>
      </c>
      <c r="H247" s="96">
        <v>40000</v>
      </c>
      <c r="I247" s="102">
        <v>40000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6" t="s">
        <v>370</v>
      </c>
      <c r="F248" s="152"/>
      <c r="G248" s="128" t="s">
        <v>7</v>
      </c>
      <c r="H248" s="96">
        <v>40000</v>
      </c>
      <c r="I248" s="102">
        <v>40000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6" t="s">
        <v>370</v>
      </c>
      <c r="F249" s="152"/>
      <c r="G249" s="128" t="s">
        <v>131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9" t="s">
        <v>370</v>
      </c>
      <c r="F250" s="153"/>
      <c r="G250" s="121" t="s">
        <v>133</v>
      </c>
      <c r="H250" s="80">
        <v>40000</v>
      </c>
      <c r="I250" s="81">
        <v>40000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6" t="s">
        <v>375</v>
      </c>
      <c r="F251" s="152"/>
      <c r="G251" s="128" t="s">
        <v>98</v>
      </c>
      <c r="H251" s="96">
        <v>420300</v>
      </c>
      <c r="I251" s="102">
        <v>0</v>
      </c>
      <c r="J251" s="103">
        <v>420300</v>
      </c>
      <c r="K251" s="117" t="str">
        <f t="shared" si="4"/>
        <v>00005031200000000000</v>
      </c>
      <c r="L251" s="106" t="s">
        <v>374</v>
      </c>
    </row>
    <row r="252" spans="1:12" ht="45">
      <c r="A252" s="99" t="s">
        <v>376</v>
      </c>
      <c r="B252" s="100" t="s">
        <v>7</v>
      </c>
      <c r="C252" s="101" t="s">
        <v>98</v>
      </c>
      <c r="D252" s="123" t="s">
        <v>366</v>
      </c>
      <c r="E252" s="146" t="s">
        <v>378</v>
      </c>
      <c r="F252" s="152"/>
      <c r="G252" s="128" t="s">
        <v>98</v>
      </c>
      <c r="H252" s="96">
        <v>309901</v>
      </c>
      <c r="I252" s="102">
        <v>0</v>
      </c>
      <c r="J252" s="103">
        <v>309901</v>
      </c>
      <c r="K252" s="117" t="str">
        <f t="shared" si="4"/>
        <v>00005031200071480000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6" t="s">
        <v>378</v>
      </c>
      <c r="F253" s="152"/>
      <c r="G253" s="128" t="s">
        <v>7</v>
      </c>
      <c r="H253" s="96">
        <v>309901</v>
      </c>
      <c r="I253" s="102">
        <v>0</v>
      </c>
      <c r="J253" s="103">
        <v>309901</v>
      </c>
      <c r="K253" s="117" t="str">
        <f t="shared" si="4"/>
        <v>00005031200071480200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6" t="s">
        <v>378</v>
      </c>
      <c r="F254" s="152"/>
      <c r="G254" s="128" t="s">
        <v>131</v>
      </c>
      <c r="H254" s="96">
        <v>309901</v>
      </c>
      <c r="I254" s="102">
        <v>0</v>
      </c>
      <c r="J254" s="103">
        <v>309901</v>
      </c>
      <c r="K254" s="117" t="str">
        <f t="shared" si="4"/>
        <v>00005031200071480240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9" t="s">
        <v>378</v>
      </c>
      <c r="F255" s="153"/>
      <c r="G255" s="121" t="s">
        <v>133</v>
      </c>
      <c r="H255" s="80">
        <v>309901</v>
      </c>
      <c r="I255" s="81">
        <v>0</v>
      </c>
      <c r="J255" s="82">
        <f>IF(IF(H255="",0,H255)=0,0,(IF(H255&gt;0,IF(I255&gt;H255,0,H255-I255),IF(I255&gt;H255,H255-I255,0))))</f>
        <v>309901</v>
      </c>
      <c r="K255" s="117" t="str">
        <f t="shared" si="4"/>
        <v>00005031200071480244</v>
      </c>
      <c r="L255" s="83" t="str">
        <f>C255 &amp; D255 &amp;E255 &amp; F255 &amp; G255</f>
        <v>00005031200071480244</v>
      </c>
    </row>
    <row r="256" spans="1:12" ht="33.75">
      <c r="A256" s="99" t="s">
        <v>381</v>
      </c>
      <c r="B256" s="100" t="s">
        <v>7</v>
      </c>
      <c r="C256" s="101" t="s">
        <v>98</v>
      </c>
      <c r="D256" s="123" t="s">
        <v>366</v>
      </c>
      <c r="E256" s="146" t="s">
        <v>383</v>
      </c>
      <c r="F256" s="152"/>
      <c r="G256" s="128" t="s">
        <v>98</v>
      </c>
      <c r="H256" s="96">
        <v>110399</v>
      </c>
      <c r="I256" s="102">
        <v>0</v>
      </c>
      <c r="J256" s="103">
        <v>110399</v>
      </c>
      <c r="K256" s="117" t="str">
        <f t="shared" si="4"/>
        <v>000050312000S1480000</v>
      </c>
      <c r="L256" s="106" t="s">
        <v>382</v>
      </c>
    </row>
    <row r="257" spans="1:12" ht="22.5">
      <c r="A257" s="99" t="s">
        <v>127</v>
      </c>
      <c r="B257" s="100" t="s">
        <v>7</v>
      </c>
      <c r="C257" s="101" t="s">
        <v>98</v>
      </c>
      <c r="D257" s="123" t="s">
        <v>366</v>
      </c>
      <c r="E257" s="146" t="s">
        <v>383</v>
      </c>
      <c r="F257" s="152"/>
      <c r="G257" s="128" t="s">
        <v>7</v>
      </c>
      <c r="H257" s="96">
        <v>110399</v>
      </c>
      <c r="I257" s="102">
        <v>0</v>
      </c>
      <c r="J257" s="103">
        <v>110399</v>
      </c>
      <c r="K257" s="117" t="str">
        <f t="shared" si="4"/>
        <v>000050312000S1480200</v>
      </c>
      <c r="L257" s="106" t="s">
        <v>384</v>
      </c>
    </row>
    <row r="258" spans="1:12" ht="22.5">
      <c r="A258" s="99" t="s">
        <v>129</v>
      </c>
      <c r="B258" s="100" t="s">
        <v>7</v>
      </c>
      <c r="C258" s="101" t="s">
        <v>98</v>
      </c>
      <c r="D258" s="123" t="s">
        <v>366</v>
      </c>
      <c r="E258" s="146" t="s">
        <v>383</v>
      </c>
      <c r="F258" s="152"/>
      <c r="G258" s="128" t="s">
        <v>131</v>
      </c>
      <c r="H258" s="96">
        <v>110399</v>
      </c>
      <c r="I258" s="102">
        <v>0</v>
      </c>
      <c r="J258" s="103">
        <v>110399</v>
      </c>
      <c r="K258" s="117" t="str">
        <f t="shared" si="4"/>
        <v>000050312000S1480240</v>
      </c>
      <c r="L258" s="106" t="s">
        <v>385</v>
      </c>
    </row>
    <row r="259" spans="1:12" s="84" customFormat="1">
      <c r="A259" s="79" t="s">
        <v>132</v>
      </c>
      <c r="B259" s="78" t="s">
        <v>7</v>
      </c>
      <c r="C259" s="120" t="s">
        <v>98</v>
      </c>
      <c r="D259" s="124" t="s">
        <v>366</v>
      </c>
      <c r="E259" s="149" t="s">
        <v>383</v>
      </c>
      <c r="F259" s="153"/>
      <c r="G259" s="121" t="s">
        <v>133</v>
      </c>
      <c r="H259" s="80">
        <v>110399</v>
      </c>
      <c r="I259" s="81">
        <v>0</v>
      </c>
      <c r="J259" s="82">
        <f>IF(IF(H259="",0,H259)=0,0,(IF(H259&gt;0,IF(I259&gt;H259,0,H259-I259),IF(I259&gt;H259,H259-I259,0))))</f>
        <v>110399</v>
      </c>
      <c r="K259" s="117" t="str">
        <f t="shared" si="4"/>
        <v>000050312000S1480244</v>
      </c>
      <c r="L259" s="83" t="str">
        <f>C259 &amp; D259 &amp;E259 &amp; F259 &amp; G259</f>
        <v>000050312000S1480244</v>
      </c>
    </row>
    <row r="260" spans="1:12" ht="22.5">
      <c r="A260" s="99" t="s">
        <v>386</v>
      </c>
      <c r="B260" s="100" t="s">
        <v>7</v>
      </c>
      <c r="C260" s="101" t="s">
        <v>98</v>
      </c>
      <c r="D260" s="123" t="s">
        <v>366</v>
      </c>
      <c r="E260" s="146" t="s">
        <v>388</v>
      </c>
      <c r="F260" s="152"/>
      <c r="G260" s="128" t="s">
        <v>98</v>
      </c>
      <c r="H260" s="96">
        <v>2411450</v>
      </c>
      <c r="I260" s="102">
        <v>803170</v>
      </c>
      <c r="J260" s="103">
        <v>1608280</v>
      </c>
      <c r="K260" s="117" t="str">
        <f t="shared" si="4"/>
        <v>00005031300000000000</v>
      </c>
      <c r="L260" s="106" t="s">
        <v>387</v>
      </c>
    </row>
    <row r="261" spans="1:12">
      <c r="A261" s="99" t="s">
        <v>389</v>
      </c>
      <c r="B261" s="100" t="s">
        <v>7</v>
      </c>
      <c r="C261" s="101" t="s">
        <v>98</v>
      </c>
      <c r="D261" s="123" t="s">
        <v>366</v>
      </c>
      <c r="E261" s="146" t="s">
        <v>391</v>
      </c>
      <c r="F261" s="152"/>
      <c r="G261" s="128" t="s">
        <v>98</v>
      </c>
      <c r="H261" s="96">
        <v>1540000</v>
      </c>
      <c r="I261" s="102">
        <v>570091.52000000002</v>
      </c>
      <c r="J261" s="103">
        <v>969908.48</v>
      </c>
      <c r="K261" s="117" t="str">
        <f t="shared" si="4"/>
        <v>00005031310000000000</v>
      </c>
      <c r="L261" s="106" t="s">
        <v>390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6" t="s">
        <v>394</v>
      </c>
      <c r="F262" s="152"/>
      <c r="G262" s="128" t="s">
        <v>98</v>
      </c>
      <c r="H262" s="96">
        <v>1390000</v>
      </c>
      <c r="I262" s="102">
        <v>420091.52</v>
      </c>
      <c r="J262" s="103">
        <v>969908.48</v>
      </c>
      <c r="K262" s="117" t="str">
        <f t="shared" si="4"/>
        <v>00005031310123010000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6" t="s">
        <v>394</v>
      </c>
      <c r="F263" s="152"/>
      <c r="G263" s="128" t="s">
        <v>7</v>
      </c>
      <c r="H263" s="96">
        <v>1390000</v>
      </c>
      <c r="I263" s="102">
        <v>420091.52</v>
      </c>
      <c r="J263" s="103">
        <v>969908.48</v>
      </c>
      <c r="K263" s="117" t="str">
        <f t="shared" si="4"/>
        <v>00005031310123010200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6" t="s">
        <v>394</v>
      </c>
      <c r="F264" s="152"/>
      <c r="G264" s="128" t="s">
        <v>131</v>
      </c>
      <c r="H264" s="96">
        <v>1390000</v>
      </c>
      <c r="I264" s="102">
        <v>420091.52</v>
      </c>
      <c r="J264" s="103">
        <v>969908.48</v>
      </c>
      <c r="K264" s="117" t="str">
        <f t="shared" si="4"/>
        <v>00005031310123010240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9" t="s">
        <v>394</v>
      </c>
      <c r="F265" s="153"/>
      <c r="G265" s="121" t="s">
        <v>133</v>
      </c>
      <c r="H265" s="80">
        <v>1390000</v>
      </c>
      <c r="I265" s="81">
        <v>420091.52</v>
      </c>
      <c r="J265" s="82">
        <f>IF(IF(H265="",0,H265)=0,0,(IF(H265&gt;0,IF(I265&gt;H265,0,H265-I265),IF(I265&gt;H265,H265-I265,0))))</f>
        <v>969908.48</v>
      </c>
      <c r="K265" s="117" t="str">
        <f t="shared" si="4"/>
        <v>00005031310123010244</v>
      </c>
      <c r="L265" s="83" t="str">
        <f>C265 &amp; D265 &amp;E265 &amp; F265 &amp; G265</f>
        <v>00005031310123010244</v>
      </c>
    </row>
    <row r="266" spans="1:12" ht="22.5">
      <c r="A266" s="99" t="s">
        <v>397</v>
      </c>
      <c r="B266" s="100" t="s">
        <v>7</v>
      </c>
      <c r="C266" s="101" t="s">
        <v>98</v>
      </c>
      <c r="D266" s="123" t="s">
        <v>366</v>
      </c>
      <c r="E266" s="146" t="s">
        <v>399</v>
      </c>
      <c r="F266" s="152"/>
      <c r="G266" s="128" t="s">
        <v>98</v>
      </c>
      <c r="H266" s="96">
        <v>150000</v>
      </c>
      <c r="I266" s="102">
        <v>150000</v>
      </c>
      <c r="J266" s="103">
        <v>0</v>
      </c>
      <c r="K266" s="117" t="str">
        <f t="shared" si="4"/>
        <v>00005031310223020000</v>
      </c>
      <c r="L266" s="106" t="s">
        <v>398</v>
      </c>
    </row>
    <row r="267" spans="1:12" ht="22.5">
      <c r="A267" s="99" t="s">
        <v>127</v>
      </c>
      <c r="B267" s="100" t="s">
        <v>7</v>
      </c>
      <c r="C267" s="101" t="s">
        <v>98</v>
      </c>
      <c r="D267" s="123" t="s">
        <v>366</v>
      </c>
      <c r="E267" s="146" t="s">
        <v>399</v>
      </c>
      <c r="F267" s="152"/>
      <c r="G267" s="128" t="s">
        <v>7</v>
      </c>
      <c r="H267" s="96">
        <v>150000</v>
      </c>
      <c r="I267" s="102">
        <v>150000</v>
      </c>
      <c r="J267" s="103">
        <v>0</v>
      </c>
      <c r="K267" s="117" t="str">
        <f t="shared" si="4"/>
        <v>00005031310223020200</v>
      </c>
      <c r="L267" s="106" t="s">
        <v>400</v>
      </c>
    </row>
    <row r="268" spans="1:12" ht="22.5">
      <c r="A268" s="99" t="s">
        <v>129</v>
      </c>
      <c r="B268" s="100" t="s">
        <v>7</v>
      </c>
      <c r="C268" s="101" t="s">
        <v>98</v>
      </c>
      <c r="D268" s="123" t="s">
        <v>366</v>
      </c>
      <c r="E268" s="146" t="s">
        <v>399</v>
      </c>
      <c r="F268" s="152"/>
      <c r="G268" s="128" t="s">
        <v>131</v>
      </c>
      <c r="H268" s="96">
        <v>150000</v>
      </c>
      <c r="I268" s="102">
        <v>150000</v>
      </c>
      <c r="J268" s="103">
        <v>0</v>
      </c>
      <c r="K268" s="117" t="str">
        <f t="shared" si="4"/>
        <v>00005031310223020240</v>
      </c>
      <c r="L268" s="106" t="s">
        <v>401</v>
      </c>
    </row>
    <row r="269" spans="1:12" s="84" customFormat="1">
      <c r="A269" s="79" t="s">
        <v>132</v>
      </c>
      <c r="B269" s="78" t="s">
        <v>7</v>
      </c>
      <c r="C269" s="120" t="s">
        <v>98</v>
      </c>
      <c r="D269" s="124" t="s">
        <v>366</v>
      </c>
      <c r="E269" s="149" t="s">
        <v>399</v>
      </c>
      <c r="F269" s="153"/>
      <c r="G269" s="121" t="s">
        <v>133</v>
      </c>
      <c r="H269" s="80">
        <v>150000</v>
      </c>
      <c r="I269" s="81">
        <v>150000</v>
      </c>
      <c r="J269" s="82">
        <f>IF(IF(H269="",0,H269)=0,0,(IF(H269&gt;0,IF(I269&gt;H269,0,H269-I269),IF(I269&gt;H269,H269-I269,0))))</f>
        <v>0</v>
      </c>
      <c r="K269" s="117" t="str">
        <f t="shared" si="4"/>
        <v>00005031310223020244</v>
      </c>
      <c r="L269" s="83" t="str">
        <f>C269 &amp; D269 &amp;E269 &amp; F269 &amp; G269</f>
        <v>00005031310223020244</v>
      </c>
    </row>
    <row r="270" spans="1:12">
      <c r="A270" s="99" t="s">
        <v>402</v>
      </c>
      <c r="B270" s="100" t="s">
        <v>7</v>
      </c>
      <c r="C270" s="101" t="s">
        <v>98</v>
      </c>
      <c r="D270" s="123" t="s">
        <v>366</v>
      </c>
      <c r="E270" s="146" t="s">
        <v>404</v>
      </c>
      <c r="F270" s="152"/>
      <c r="G270" s="128" t="s">
        <v>98</v>
      </c>
      <c r="H270" s="96">
        <v>89000</v>
      </c>
      <c r="I270" s="102">
        <v>54630.239999999998</v>
      </c>
      <c r="J270" s="103">
        <v>34369.760000000002</v>
      </c>
      <c r="K270" s="117" t="str">
        <f t="shared" si="4"/>
        <v>00005031320000000000</v>
      </c>
      <c r="L270" s="106" t="s">
        <v>403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6" t="s">
        <v>407</v>
      </c>
      <c r="F271" s="152"/>
      <c r="G271" s="128" t="s">
        <v>98</v>
      </c>
      <c r="H271" s="96">
        <v>25000</v>
      </c>
      <c r="I271" s="102">
        <v>23017.78</v>
      </c>
      <c r="J271" s="103">
        <v>1982.22</v>
      </c>
      <c r="K271" s="117" t="str">
        <f t="shared" si="4"/>
        <v>00005031320123030000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6" t="s">
        <v>407</v>
      </c>
      <c r="F272" s="152"/>
      <c r="G272" s="128" t="s">
        <v>7</v>
      </c>
      <c r="H272" s="96">
        <v>25000</v>
      </c>
      <c r="I272" s="102">
        <v>23017.78</v>
      </c>
      <c r="J272" s="103">
        <v>1982.22</v>
      </c>
      <c r="K272" s="117" t="str">
        <f t="shared" ref="K272:K335" si="5">C272 &amp; D272 &amp;E272 &amp; F272 &amp; G272</f>
        <v>00005031320123030200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6" t="s">
        <v>407</v>
      </c>
      <c r="F273" s="152"/>
      <c r="G273" s="128" t="s">
        <v>131</v>
      </c>
      <c r="H273" s="96">
        <v>25000</v>
      </c>
      <c r="I273" s="102">
        <v>23017.78</v>
      </c>
      <c r="J273" s="103">
        <v>1982.22</v>
      </c>
      <c r="K273" s="117" t="str">
        <f t="shared" si="5"/>
        <v>00005031320123030240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9" t="s">
        <v>407</v>
      </c>
      <c r="F274" s="153"/>
      <c r="G274" s="121" t="s">
        <v>133</v>
      </c>
      <c r="H274" s="80">
        <v>25000</v>
      </c>
      <c r="I274" s="81">
        <v>23017.78</v>
      </c>
      <c r="J274" s="82">
        <f>IF(IF(H274="",0,H274)=0,0,(IF(H274&gt;0,IF(I274&gt;H274,0,H274-I274),IF(I274&gt;H274,H274-I274,0))))</f>
        <v>1982.22</v>
      </c>
      <c r="K274" s="117" t="str">
        <f t="shared" si="5"/>
        <v>00005031320123030244</v>
      </c>
      <c r="L274" s="83" t="str">
        <f>C274 &amp; D274 &amp;E274 &amp; F274 &amp; G274</f>
        <v>00005031320123030244</v>
      </c>
    </row>
    <row r="275" spans="1:12" ht="22.5">
      <c r="A275" s="99" t="s">
        <v>410</v>
      </c>
      <c r="B275" s="100" t="s">
        <v>7</v>
      </c>
      <c r="C275" s="101" t="s">
        <v>98</v>
      </c>
      <c r="D275" s="123" t="s">
        <v>366</v>
      </c>
      <c r="E275" s="146" t="s">
        <v>412</v>
      </c>
      <c r="F275" s="152"/>
      <c r="G275" s="128" t="s">
        <v>98</v>
      </c>
      <c r="H275" s="96">
        <v>4000</v>
      </c>
      <c r="I275" s="102">
        <v>0</v>
      </c>
      <c r="J275" s="103">
        <v>4000</v>
      </c>
      <c r="K275" s="117" t="str">
        <f t="shared" si="5"/>
        <v>00005031320223040000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6" t="s">
        <v>412</v>
      </c>
      <c r="F276" s="152"/>
      <c r="G276" s="128" t="s">
        <v>7</v>
      </c>
      <c r="H276" s="96">
        <v>4000</v>
      </c>
      <c r="I276" s="102">
        <v>0</v>
      </c>
      <c r="J276" s="103">
        <v>4000</v>
      </c>
      <c r="K276" s="117" t="str">
        <f t="shared" si="5"/>
        <v>00005031320223040200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6" t="s">
        <v>412</v>
      </c>
      <c r="F277" s="152"/>
      <c r="G277" s="128" t="s">
        <v>131</v>
      </c>
      <c r="H277" s="96">
        <v>4000</v>
      </c>
      <c r="I277" s="102">
        <v>0</v>
      </c>
      <c r="J277" s="103">
        <v>4000</v>
      </c>
      <c r="K277" s="117" t="str">
        <f t="shared" si="5"/>
        <v>00005031320223040240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9" t="s">
        <v>412</v>
      </c>
      <c r="F278" s="153"/>
      <c r="G278" s="121" t="s">
        <v>133</v>
      </c>
      <c r="H278" s="80">
        <v>4000</v>
      </c>
      <c r="I278" s="81">
        <v>0</v>
      </c>
      <c r="J278" s="82">
        <f>IF(IF(H278="",0,H278)=0,0,(IF(H278&gt;0,IF(I278&gt;H278,0,H278-I278),IF(I278&gt;H278,H278-I278,0))))</f>
        <v>4000</v>
      </c>
      <c r="K278" s="117" t="str">
        <f t="shared" si="5"/>
        <v>00005031320223040244</v>
      </c>
      <c r="L278" s="83" t="str">
        <f>C278 &amp; D278 &amp;E278 &amp; F278 &amp; G278</f>
        <v>00005031320223040244</v>
      </c>
    </row>
    <row r="279" spans="1:12" ht="33.75">
      <c r="A279" s="99" t="s">
        <v>415</v>
      </c>
      <c r="B279" s="100" t="s">
        <v>7</v>
      </c>
      <c r="C279" s="101" t="s">
        <v>98</v>
      </c>
      <c r="D279" s="123" t="s">
        <v>366</v>
      </c>
      <c r="E279" s="146" t="s">
        <v>417</v>
      </c>
      <c r="F279" s="152"/>
      <c r="G279" s="128" t="s">
        <v>98</v>
      </c>
      <c r="H279" s="96">
        <v>30000</v>
      </c>
      <c r="I279" s="102">
        <v>24008</v>
      </c>
      <c r="J279" s="103">
        <v>5992</v>
      </c>
      <c r="K279" s="117" t="str">
        <f t="shared" si="5"/>
        <v>00005031320323050000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6" t="s">
        <v>417</v>
      </c>
      <c r="F280" s="152"/>
      <c r="G280" s="128" t="s">
        <v>7</v>
      </c>
      <c r="H280" s="96">
        <v>30000</v>
      </c>
      <c r="I280" s="102">
        <v>24008</v>
      </c>
      <c r="J280" s="103">
        <v>5992</v>
      </c>
      <c r="K280" s="117" t="str">
        <f t="shared" si="5"/>
        <v>00005031320323050200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6" t="s">
        <v>417</v>
      </c>
      <c r="F281" s="152"/>
      <c r="G281" s="128" t="s">
        <v>131</v>
      </c>
      <c r="H281" s="96">
        <v>30000</v>
      </c>
      <c r="I281" s="102">
        <v>24008</v>
      </c>
      <c r="J281" s="103">
        <v>5992</v>
      </c>
      <c r="K281" s="117" t="str">
        <f t="shared" si="5"/>
        <v>00005031320323050240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9" t="s">
        <v>417</v>
      </c>
      <c r="F282" s="153"/>
      <c r="G282" s="121" t="s">
        <v>133</v>
      </c>
      <c r="H282" s="80">
        <v>30000</v>
      </c>
      <c r="I282" s="81">
        <v>24008</v>
      </c>
      <c r="J282" s="82">
        <f>IF(IF(H282="",0,H282)=0,0,(IF(H282&gt;0,IF(I282&gt;H282,0,H282-I282),IF(I282&gt;H282,H282-I282,0))))</f>
        <v>5992</v>
      </c>
      <c r="K282" s="117" t="str">
        <f t="shared" si="5"/>
        <v>00005031320323050244</v>
      </c>
      <c r="L282" s="83" t="str">
        <f>C282 &amp; D282 &amp;E282 &amp; F282 &amp; G282</f>
        <v>00005031320323050244</v>
      </c>
    </row>
    <row r="283" spans="1:12">
      <c r="A283" s="99" t="s">
        <v>420</v>
      </c>
      <c r="B283" s="100" t="s">
        <v>7</v>
      </c>
      <c r="C283" s="101" t="s">
        <v>98</v>
      </c>
      <c r="D283" s="123" t="s">
        <v>366</v>
      </c>
      <c r="E283" s="146" t="s">
        <v>422</v>
      </c>
      <c r="F283" s="152"/>
      <c r="G283" s="128" t="s">
        <v>98</v>
      </c>
      <c r="H283" s="96">
        <v>30000</v>
      </c>
      <c r="I283" s="102">
        <v>7604.46</v>
      </c>
      <c r="J283" s="103">
        <v>22395.54</v>
      </c>
      <c r="K283" s="117" t="str">
        <f t="shared" si="5"/>
        <v>00005031320423060000</v>
      </c>
      <c r="L283" s="106" t="s">
        <v>421</v>
      </c>
    </row>
    <row r="284" spans="1:12" ht="22.5">
      <c r="A284" s="99" t="s">
        <v>127</v>
      </c>
      <c r="B284" s="100" t="s">
        <v>7</v>
      </c>
      <c r="C284" s="101" t="s">
        <v>98</v>
      </c>
      <c r="D284" s="123" t="s">
        <v>366</v>
      </c>
      <c r="E284" s="146" t="s">
        <v>422</v>
      </c>
      <c r="F284" s="152"/>
      <c r="G284" s="128" t="s">
        <v>7</v>
      </c>
      <c r="H284" s="96">
        <v>30000</v>
      </c>
      <c r="I284" s="102">
        <v>7604.46</v>
      </c>
      <c r="J284" s="103">
        <v>22395.54</v>
      </c>
      <c r="K284" s="117" t="str">
        <f t="shared" si="5"/>
        <v>00005031320423060200</v>
      </c>
      <c r="L284" s="106" t="s">
        <v>423</v>
      </c>
    </row>
    <row r="285" spans="1:12" ht="22.5">
      <c r="A285" s="99" t="s">
        <v>129</v>
      </c>
      <c r="B285" s="100" t="s">
        <v>7</v>
      </c>
      <c r="C285" s="101" t="s">
        <v>98</v>
      </c>
      <c r="D285" s="123" t="s">
        <v>366</v>
      </c>
      <c r="E285" s="146" t="s">
        <v>422</v>
      </c>
      <c r="F285" s="152"/>
      <c r="G285" s="128" t="s">
        <v>131</v>
      </c>
      <c r="H285" s="96">
        <v>30000</v>
      </c>
      <c r="I285" s="102">
        <v>7604.46</v>
      </c>
      <c r="J285" s="103">
        <v>22395.54</v>
      </c>
      <c r="K285" s="117" t="str">
        <f t="shared" si="5"/>
        <v>00005031320423060240</v>
      </c>
      <c r="L285" s="106" t="s">
        <v>424</v>
      </c>
    </row>
    <row r="286" spans="1:12" s="84" customFormat="1">
      <c r="A286" s="79" t="s">
        <v>132</v>
      </c>
      <c r="B286" s="78" t="s">
        <v>7</v>
      </c>
      <c r="C286" s="120" t="s">
        <v>98</v>
      </c>
      <c r="D286" s="124" t="s">
        <v>366</v>
      </c>
      <c r="E286" s="149" t="s">
        <v>422</v>
      </c>
      <c r="F286" s="153"/>
      <c r="G286" s="121" t="s">
        <v>133</v>
      </c>
      <c r="H286" s="80">
        <v>30000</v>
      </c>
      <c r="I286" s="81">
        <v>7604.46</v>
      </c>
      <c r="J286" s="82">
        <f>IF(IF(H286="",0,H286)=0,0,(IF(H286&gt;0,IF(I286&gt;H286,0,H286-I286),IF(I286&gt;H286,H286-I286,0))))</f>
        <v>22395.54</v>
      </c>
      <c r="K286" s="117" t="str">
        <f t="shared" si="5"/>
        <v>00005031320423060244</v>
      </c>
      <c r="L286" s="83" t="str">
        <f>C286 &amp; D286 &amp;E286 &amp; F286 &amp; G286</f>
        <v>00005031320423060244</v>
      </c>
    </row>
    <row r="287" spans="1:12" ht="22.5">
      <c r="A287" s="99" t="s">
        <v>425</v>
      </c>
      <c r="B287" s="100" t="s">
        <v>7</v>
      </c>
      <c r="C287" s="101" t="s">
        <v>98</v>
      </c>
      <c r="D287" s="123" t="s">
        <v>366</v>
      </c>
      <c r="E287" s="146" t="s">
        <v>427</v>
      </c>
      <c r="F287" s="152"/>
      <c r="G287" s="128" t="s">
        <v>98</v>
      </c>
      <c r="H287" s="96">
        <v>275000</v>
      </c>
      <c r="I287" s="102">
        <v>114422.29</v>
      </c>
      <c r="J287" s="103">
        <v>160577.71</v>
      </c>
      <c r="K287" s="117" t="str">
        <f t="shared" si="5"/>
        <v>00005031330000000000</v>
      </c>
      <c r="L287" s="106" t="s">
        <v>426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6" t="s">
        <v>430</v>
      </c>
      <c r="F288" s="152"/>
      <c r="G288" s="128" t="s">
        <v>98</v>
      </c>
      <c r="H288" s="96">
        <v>130000</v>
      </c>
      <c r="I288" s="102">
        <v>0</v>
      </c>
      <c r="J288" s="103">
        <v>130000</v>
      </c>
      <c r="K288" s="117" t="str">
        <f t="shared" si="5"/>
        <v>00005031330123070000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6" t="s">
        <v>430</v>
      </c>
      <c r="F289" s="152"/>
      <c r="G289" s="128" t="s">
        <v>7</v>
      </c>
      <c r="H289" s="96">
        <v>130000</v>
      </c>
      <c r="I289" s="102">
        <v>0</v>
      </c>
      <c r="J289" s="103">
        <v>130000</v>
      </c>
      <c r="K289" s="117" t="str">
        <f t="shared" si="5"/>
        <v>00005031330123070200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6" t="s">
        <v>430</v>
      </c>
      <c r="F290" s="152"/>
      <c r="G290" s="128" t="s">
        <v>131</v>
      </c>
      <c r="H290" s="96">
        <v>130000</v>
      </c>
      <c r="I290" s="102">
        <v>0</v>
      </c>
      <c r="J290" s="103">
        <v>130000</v>
      </c>
      <c r="K290" s="117" t="str">
        <f t="shared" si="5"/>
        <v>00005031330123070240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9" t="s">
        <v>430</v>
      </c>
      <c r="F291" s="153"/>
      <c r="G291" s="121" t="s">
        <v>133</v>
      </c>
      <c r="H291" s="80">
        <v>130000</v>
      </c>
      <c r="I291" s="81">
        <v>0</v>
      </c>
      <c r="J291" s="82">
        <f>IF(IF(H291="",0,H291)=0,0,(IF(H291&gt;0,IF(I291&gt;H291,0,H291-I291),IF(I291&gt;H291,H291-I291,0))))</f>
        <v>130000</v>
      </c>
      <c r="K291" s="117" t="str">
        <f t="shared" si="5"/>
        <v>00005031330123070244</v>
      </c>
      <c r="L291" s="83" t="str">
        <f>C291 &amp; D291 &amp;E291 &amp; F291 &amp; G291</f>
        <v>00005031330123070244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6" t="s">
        <v>435</v>
      </c>
      <c r="F292" s="152"/>
      <c r="G292" s="128" t="s">
        <v>98</v>
      </c>
      <c r="H292" s="96">
        <v>145000</v>
      </c>
      <c r="I292" s="102">
        <v>114422.29</v>
      </c>
      <c r="J292" s="103">
        <v>30577.71</v>
      </c>
      <c r="K292" s="117" t="str">
        <f t="shared" si="5"/>
        <v>00005031330223080000</v>
      </c>
      <c r="L292" s="106" t="s">
        <v>434</v>
      </c>
    </row>
    <row r="293" spans="1:12" ht="22.5">
      <c r="A293" s="99" t="s">
        <v>127</v>
      </c>
      <c r="B293" s="100" t="s">
        <v>7</v>
      </c>
      <c r="C293" s="101" t="s">
        <v>98</v>
      </c>
      <c r="D293" s="123" t="s">
        <v>366</v>
      </c>
      <c r="E293" s="146" t="s">
        <v>435</v>
      </c>
      <c r="F293" s="152"/>
      <c r="G293" s="128" t="s">
        <v>7</v>
      </c>
      <c r="H293" s="96">
        <v>145000</v>
      </c>
      <c r="I293" s="102">
        <v>114422.29</v>
      </c>
      <c r="J293" s="103">
        <v>30577.71</v>
      </c>
      <c r="K293" s="117" t="str">
        <f t="shared" si="5"/>
        <v>00005031330223080200</v>
      </c>
      <c r="L293" s="106" t="s">
        <v>436</v>
      </c>
    </row>
    <row r="294" spans="1:12" ht="22.5">
      <c r="A294" s="99" t="s">
        <v>129</v>
      </c>
      <c r="B294" s="100" t="s">
        <v>7</v>
      </c>
      <c r="C294" s="101" t="s">
        <v>98</v>
      </c>
      <c r="D294" s="123" t="s">
        <v>366</v>
      </c>
      <c r="E294" s="146" t="s">
        <v>435</v>
      </c>
      <c r="F294" s="152"/>
      <c r="G294" s="128" t="s">
        <v>131</v>
      </c>
      <c r="H294" s="96">
        <v>145000</v>
      </c>
      <c r="I294" s="102">
        <v>114422.29</v>
      </c>
      <c r="J294" s="103">
        <v>30577.71</v>
      </c>
      <c r="K294" s="117" t="str">
        <f t="shared" si="5"/>
        <v>00005031330223080240</v>
      </c>
      <c r="L294" s="106" t="s">
        <v>437</v>
      </c>
    </row>
    <row r="295" spans="1:12" s="84" customFormat="1">
      <c r="A295" s="79" t="s">
        <v>132</v>
      </c>
      <c r="B295" s="78" t="s">
        <v>7</v>
      </c>
      <c r="C295" s="120" t="s">
        <v>98</v>
      </c>
      <c r="D295" s="124" t="s">
        <v>366</v>
      </c>
      <c r="E295" s="149" t="s">
        <v>435</v>
      </c>
      <c r="F295" s="153"/>
      <c r="G295" s="121" t="s">
        <v>133</v>
      </c>
      <c r="H295" s="80">
        <v>145000</v>
      </c>
      <c r="I295" s="81">
        <v>114422.29</v>
      </c>
      <c r="J295" s="82">
        <f>IF(IF(H295="",0,H295)=0,0,(IF(H295&gt;0,IF(I295&gt;H295,0,H295-I295),IF(I295&gt;H295,H295-I295,0))))</f>
        <v>30577.71</v>
      </c>
      <c r="K295" s="117" t="str">
        <f t="shared" si="5"/>
        <v>00005031330223080244</v>
      </c>
      <c r="L295" s="83" t="str">
        <f>C295 &amp; D295 &amp;E295 &amp; F295 &amp; G295</f>
        <v>00005031330223080244</v>
      </c>
    </row>
    <row r="296" spans="1:12" ht="22.5">
      <c r="A296" s="99" t="s">
        <v>438</v>
      </c>
      <c r="B296" s="100" t="s">
        <v>7</v>
      </c>
      <c r="C296" s="101" t="s">
        <v>98</v>
      </c>
      <c r="D296" s="123" t="s">
        <v>366</v>
      </c>
      <c r="E296" s="146" t="s">
        <v>440</v>
      </c>
      <c r="F296" s="152"/>
      <c r="G296" s="128" t="s">
        <v>98</v>
      </c>
      <c r="H296" s="96">
        <v>507450</v>
      </c>
      <c r="I296" s="102">
        <v>64025.95</v>
      </c>
      <c r="J296" s="103">
        <v>443424.05</v>
      </c>
      <c r="K296" s="117" t="str">
        <f t="shared" si="5"/>
        <v>00005031340000000000</v>
      </c>
      <c r="L296" s="106" t="s">
        <v>439</v>
      </c>
    </row>
    <row r="297" spans="1:12">
      <c r="A297" s="99" t="s">
        <v>441</v>
      </c>
      <c r="B297" s="100" t="s">
        <v>7</v>
      </c>
      <c r="C297" s="101" t="s">
        <v>98</v>
      </c>
      <c r="D297" s="123" t="s">
        <v>366</v>
      </c>
      <c r="E297" s="146" t="s">
        <v>443</v>
      </c>
      <c r="F297" s="152"/>
      <c r="G297" s="128" t="s">
        <v>98</v>
      </c>
      <c r="H297" s="96">
        <v>38000</v>
      </c>
      <c r="I297" s="102">
        <v>5625.98</v>
      </c>
      <c r="J297" s="103">
        <v>32374.02</v>
      </c>
      <c r="K297" s="117" t="str">
        <f t="shared" si="5"/>
        <v>00005031340123120000</v>
      </c>
      <c r="L297" s="106" t="s">
        <v>442</v>
      </c>
    </row>
    <row r="298" spans="1:12" ht="22.5">
      <c r="A298" s="99" t="s">
        <v>127</v>
      </c>
      <c r="B298" s="100" t="s">
        <v>7</v>
      </c>
      <c r="C298" s="101" t="s">
        <v>98</v>
      </c>
      <c r="D298" s="123" t="s">
        <v>366</v>
      </c>
      <c r="E298" s="146" t="s">
        <v>443</v>
      </c>
      <c r="F298" s="152"/>
      <c r="G298" s="128" t="s">
        <v>7</v>
      </c>
      <c r="H298" s="96">
        <v>38000</v>
      </c>
      <c r="I298" s="102">
        <v>5625.98</v>
      </c>
      <c r="J298" s="103">
        <v>32374.02</v>
      </c>
      <c r="K298" s="117" t="str">
        <f t="shared" si="5"/>
        <v>00005031340123120200</v>
      </c>
      <c r="L298" s="106" t="s">
        <v>444</v>
      </c>
    </row>
    <row r="299" spans="1:12" ht="22.5">
      <c r="A299" s="99" t="s">
        <v>129</v>
      </c>
      <c r="B299" s="100" t="s">
        <v>7</v>
      </c>
      <c r="C299" s="101" t="s">
        <v>98</v>
      </c>
      <c r="D299" s="123" t="s">
        <v>366</v>
      </c>
      <c r="E299" s="146" t="s">
        <v>443</v>
      </c>
      <c r="F299" s="152"/>
      <c r="G299" s="128" t="s">
        <v>131</v>
      </c>
      <c r="H299" s="96">
        <v>38000</v>
      </c>
      <c r="I299" s="102">
        <v>5625.98</v>
      </c>
      <c r="J299" s="103">
        <v>32374.02</v>
      </c>
      <c r="K299" s="117" t="str">
        <f t="shared" si="5"/>
        <v>00005031340123120240</v>
      </c>
      <c r="L299" s="106" t="s">
        <v>445</v>
      </c>
    </row>
    <row r="300" spans="1:12" s="84" customFormat="1">
      <c r="A300" s="79" t="s">
        <v>132</v>
      </c>
      <c r="B300" s="78" t="s">
        <v>7</v>
      </c>
      <c r="C300" s="120" t="s">
        <v>98</v>
      </c>
      <c r="D300" s="124" t="s">
        <v>366</v>
      </c>
      <c r="E300" s="149" t="s">
        <v>443</v>
      </c>
      <c r="F300" s="153"/>
      <c r="G300" s="121" t="s">
        <v>133</v>
      </c>
      <c r="H300" s="80">
        <v>38000</v>
      </c>
      <c r="I300" s="81">
        <v>5625.98</v>
      </c>
      <c r="J300" s="82">
        <f>IF(IF(H300="",0,H300)=0,0,(IF(H300&gt;0,IF(I300&gt;H300,0,H300-I300),IF(I300&gt;H300,H300-I300,0))))</f>
        <v>32374.02</v>
      </c>
      <c r="K300" s="117" t="str">
        <f t="shared" si="5"/>
        <v>00005031340123120244</v>
      </c>
      <c r="L300" s="83" t="str">
        <f>C300 &amp; D300 &amp;E300 &amp; F300 &amp; G300</f>
        <v>00005031340123120244</v>
      </c>
    </row>
    <row r="301" spans="1:12" ht="22.5">
      <c r="A301" s="99" t="s">
        <v>446</v>
      </c>
      <c r="B301" s="100" t="s">
        <v>7</v>
      </c>
      <c r="C301" s="101" t="s">
        <v>98</v>
      </c>
      <c r="D301" s="123" t="s">
        <v>366</v>
      </c>
      <c r="E301" s="146" t="s">
        <v>448</v>
      </c>
      <c r="F301" s="152"/>
      <c r="G301" s="128" t="s">
        <v>98</v>
      </c>
      <c r="H301" s="96">
        <v>17000</v>
      </c>
      <c r="I301" s="102">
        <v>0</v>
      </c>
      <c r="J301" s="103">
        <v>17000</v>
      </c>
      <c r="K301" s="117" t="str">
        <f t="shared" si="5"/>
        <v>00005031340123200000</v>
      </c>
      <c r="L301" s="106" t="s">
        <v>447</v>
      </c>
    </row>
    <row r="302" spans="1:12" ht="22.5">
      <c r="A302" s="99" t="s">
        <v>127</v>
      </c>
      <c r="B302" s="100" t="s">
        <v>7</v>
      </c>
      <c r="C302" s="101" t="s">
        <v>98</v>
      </c>
      <c r="D302" s="123" t="s">
        <v>366</v>
      </c>
      <c r="E302" s="146" t="s">
        <v>448</v>
      </c>
      <c r="F302" s="152"/>
      <c r="G302" s="128" t="s">
        <v>7</v>
      </c>
      <c r="H302" s="96">
        <v>17000</v>
      </c>
      <c r="I302" s="102">
        <v>0</v>
      </c>
      <c r="J302" s="103">
        <v>17000</v>
      </c>
      <c r="K302" s="117" t="str">
        <f t="shared" si="5"/>
        <v>00005031340123200200</v>
      </c>
      <c r="L302" s="106" t="s">
        <v>449</v>
      </c>
    </row>
    <row r="303" spans="1:12" ht="22.5">
      <c r="A303" s="99" t="s">
        <v>129</v>
      </c>
      <c r="B303" s="100" t="s">
        <v>7</v>
      </c>
      <c r="C303" s="101" t="s">
        <v>98</v>
      </c>
      <c r="D303" s="123" t="s">
        <v>366</v>
      </c>
      <c r="E303" s="146" t="s">
        <v>448</v>
      </c>
      <c r="F303" s="152"/>
      <c r="G303" s="128" t="s">
        <v>131</v>
      </c>
      <c r="H303" s="96">
        <v>17000</v>
      </c>
      <c r="I303" s="102">
        <v>0</v>
      </c>
      <c r="J303" s="103">
        <v>17000</v>
      </c>
      <c r="K303" s="117" t="str">
        <f t="shared" si="5"/>
        <v>00005031340123200240</v>
      </c>
      <c r="L303" s="106" t="s">
        <v>450</v>
      </c>
    </row>
    <row r="304" spans="1:12" s="84" customFormat="1">
      <c r="A304" s="79" t="s">
        <v>132</v>
      </c>
      <c r="B304" s="78" t="s">
        <v>7</v>
      </c>
      <c r="C304" s="120" t="s">
        <v>98</v>
      </c>
      <c r="D304" s="124" t="s">
        <v>366</v>
      </c>
      <c r="E304" s="149" t="s">
        <v>448</v>
      </c>
      <c r="F304" s="153"/>
      <c r="G304" s="121" t="s">
        <v>133</v>
      </c>
      <c r="H304" s="80">
        <v>17000</v>
      </c>
      <c r="I304" s="81">
        <v>0</v>
      </c>
      <c r="J304" s="82">
        <f>IF(IF(H304="",0,H304)=0,0,(IF(H304&gt;0,IF(I304&gt;H304,0,H304-I304),IF(I304&gt;H304,H304-I304,0))))</f>
        <v>17000</v>
      </c>
      <c r="K304" s="117" t="str">
        <f t="shared" si="5"/>
        <v>00005031340123200244</v>
      </c>
      <c r="L304" s="83" t="str">
        <f>C304 &amp; D304 &amp;E304 &amp; F304 &amp; G304</f>
        <v>00005031340123200244</v>
      </c>
    </row>
    <row r="305" spans="1:12">
      <c r="A305" s="99" t="s">
        <v>451</v>
      </c>
      <c r="B305" s="100" t="s">
        <v>7</v>
      </c>
      <c r="C305" s="101" t="s">
        <v>98</v>
      </c>
      <c r="D305" s="123" t="s">
        <v>366</v>
      </c>
      <c r="E305" s="146" t="s">
        <v>453</v>
      </c>
      <c r="F305" s="152"/>
      <c r="G305" s="128" t="s">
        <v>98</v>
      </c>
      <c r="H305" s="96">
        <v>1500</v>
      </c>
      <c r="I305" s="102">
        <v>1500</v>
      </c>
      <c r="J305" s="103">
        <v>0</v>
      </c>
      <c r="K305" s="117" t="str">
        <f t="shared" si="5"/>
        <v>00005031340223130000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6" t="s">
        <v>453</v>
      </c>
      <c r="F306" s="152"/>
      <c r="G306" s="128" t="s">
        <v>7</v>
      </c>
      <c r="H306" s="96">
        <v>1500</v>
      </c>
      <c r="I306" s="102">
        <v>1500</v>
      </c>
      <c r="J306" s="103">
        <v>0</v>
      </c>
      <c r="K306" s="117" t="str">
        <f t="shared" si="5"/>
        <v>00005031340223130200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6" t="s">
        <v>453</v>
      </c>
      <c r="F307" s="152"/>
      <c r="G307" s="128" t="s">
        <v>131</v>
      </c>
      <c r="H307" s="96">
        <v>1500</v>
      </c>
      <c r="I307" s="102">
        <v>1500</v>
      </c>
      <c r="J307" s="103">
        <v>0</v>
      </c>
      <c r="K307" s="117" t="str">
        <f t="shared" si="5"/>
        <v>00005031340223130240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9" t="s">
        <v>453</v>
      </c>
      <c r="F308" s="153"/>
      <c r="G308" s="121" t="s">
        <v>133</v>
      </c>
      <c r="H308" s="80">
        <v>1500</v>
      </c>
      <c r="I308" s="81">
        <v>1500</v>
      </c>
      <c r="J308" s="82">
        <f>IF(IF(H308="",0,H308)=0,0,(IF(H308&gt;0,IF(I308&gt;H308,0,H308-I308),IF(I308&gt;H308,H308-I308,0))))</f>
        <v>0</v>
      </c>
      <c r="K308" s="117" t="str">
        <f t="shared" si="5"/>
        <v>00005031340223130244</v>
      </c>
      <c r="L308" s="83" t="str">
        <f>C308 &amp; D308 &amp;E308 &amp; F308 &amp; G308</f>
        <v>00005031340223130244</v>
      </c>
    </row>
    <row r="309" spans="1:12" ht="22.5">
      <c r="A309" s="99" t="s">
        <v>456</v>
      </c>
      <c r="B309" s="100" t="s">
        <v>7</v>
      </c>
      <c r="C309" s="101" t="s">
        <v>98</v>
      </c>
      <c r="D309" s="123" t="s">
        <v>366</v>
      </c>
      <c r="E309" s="146" t="s">
        <v>458</v>
      </c>
      <c r="F309" s="152"/>
      <c r="G309" s="128" t="s">
        <v>98</v>
      </c>
      <c r="H309" s="96">
        <v>129450</v>
      </c>
      <c r="I309" s="102">
        <v>0</v>
      </c>
      <c r="J309" s="103">
        <v>129450</v>
      </c>
      <c r="K309" s="117" t="str">
        <f t="shared" si="5"/>
        <v>00005031340323140000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6" t="s">
        <v>458</v>
      </c>
      <c r="F310" s="152"/>
      <c r="G310" s="128" t="s">
        <v>7</v>
      </c>
      <c r="H310" s="96">
        <v>129450</v>
      </c>
      <c r="I310" s="102">
        <v>0</v>
      </c>
      <c r="J310" s="103">
        <v>129450</v>
      </c>
      <c r="K310" s="117" t="str">
        <f t="shared" si="5"/>
        <v>00005031340323140200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6" t="s">
        <v>458</v>
      </c>
      <c r="F311" s="152"/>
      <c r="G311" s="128" t="s">
        <v>131</v>
      </c>
      <c r="H311" s="96">
        <v>129450</v>
      </c>
      <c r="I311" s="102">
        <v>0</v>
      </c>
      <c r="J311" s="103">
        <v>129450</v>
      </c>
      <c r="K311" s="117" t="str">
        <f t="shared" si="5"/>
        <v>00005031340323140240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9" t="s">
        <v>458</v>
      </c>
      <c r="F312" s="153"/>
      <c r="G312" s="121" t="s">
        <v>133</v>
      </c>
      <c r="H312" s="80">
        <v>129450</v>
      </c>
      <c r="I312" s="81">
        <v>0</v>
      </c>
      <c r="J312" s="82">
        <f>IF(IF(H312="",0,H312)=0,0,(IF(H312&gt;0,IF(I312&gt;H312,0,H312-I312),IF(I312&gt;H312,H312-I312,0))))</f>
        <v>129450</v>
      </c>
      <c r="K312" s="117" t="str">
        <f t="shared" si="5"/>
        <v>00005031340323140244</v>
      </c>
      <c r="L312" s="83" t="str">
        <f>C312 &amp; D312 &amp;E312 &amp; F312 &amp; G312</f>
        <v>00005031340323140244</v>
      </c>
    </row>
    <row r="313" spans="1:12">
      <c r="A313" s="99" t="s">
        <v>461</v>
      </c>
      <c r="B313" s="100" t="s">
        <v>7</v>
      </c>
      <c r="C313" s="101" t="s">
        <v>98</v>
      </c>
      <c r="D313" s="123" t="s">
        <v>366</v>
      </c>
      <c r="E313" s="146" t="s">
        <v>463</v>
      </c>
      <c r="F313" s="152"/>
      <c r="G313" s="128" t="s">
        <v>98</v>
      </c>
      <c r="H313" s="96">
        <v>15000</v>
      </c>
      <c r="I313" s="102">
        <v>10000</v>
      </c>
      <c r="J313" s="103">
        <v>5000</v>
      </c>
      <c r="K313" s="117" t="str">
        <f t="shared" si="5"/>
        <v>00005031340423150000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6" t="s">
        <v>463</v>
      </c>
      <c r="F314" s="152"/>
      <c r="G314" s="128" t="s">
        <v>7</v>
      </c>
      <c r="H314" s="96">
        <v>15000</v>
      </c>
      <c r="I314" s="102">
        <v>10000</v>
      </c>
      <c r="J314" s="103">
        <v>5000</v>
      </c>
      <c r="K314" s="117" t="str">
        <f t="shared" si="5"/>
        <v>00005031340423150200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6" t="s">
        <v>463</v>
      </c>
      <c r="F315" s="152"/>
      <c r="G315" s="128" t="s">
        <v>131</v>
      </c>
      <c r="H315" s="96">
        <v>15000</v>
      </c>
      <c r="I315" s="102">
        <v>10000</v>
      </c>
      <c r="J315" s="103">
        <v>5000</v>
      </c>
      <c r="K315" s="117" t="str">
        <f t="shared" si="5"/>
        <v>00005031340423150240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9" t="s">
        <v>463</v>
      </c>
      <c r="F316" s="153"/>
      <c r="G316" s="121" t="s">
        <v>133</v>
      </c>
      <c r="H316" s="80">
        <v>15000</v>
      </c>
      <c r="I316" s="81">
        <v>10000</v>
      </c>
      <c r="J316" s="82">
        <f>IF(IF(H316="",0,H316)=0,0,(IF(H316&gt;0,IF(I316&gt;H316,0,H316-I316),IF(I316&gt;H316,H316-I316,0))))</f>
        <v>5000</v>
      </c>
      <c r="K316" s="117" t="str">
        <f t="shared" si="5"/>
        <v>00005031340423150244</v>
      </c>
      <c r="L316" s="83" t="str">
        <f>C316 &amp; D316 &amp;E316 &amp; F316 &amp; G316</f>
        <v>00005031340423150244</v>
      </c>
    </row>
    <row r="317" spans="1:12" ht="22.5">
      <c r="A317" s="99" t="s">
        <v>466</v>
      </c>
      <c r="B317" s="100" t="s">
        <v>7</v>
      </c>
      <c r="C317" s="101" t="s">
        <v>98</v>
      </c>
      <c r="D317" s="123" t="s">
        <v>366</v>
      </c>
      <c r="E317" s="146" t="s">
        <v>468</v>
      </c>
      <c r="F317" s="152"/>
      <c r="G317" s="128" t="s">
        <v>98</v>
      </c>
      <c r="H317" s="96">
        <v>20000</v>
      </c>
      <c r="I317" s="102">
        <v>6480.55</v>
      </c>
      <c r="J317" s="103">
        <v>13519.45</v>
      </c>
      <c r="K317" s="117" t="str">
        <f t="shared" si="5"/>
        <v>00005031340523100000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6" t="s">
        <v>468</v>
      </c>
      <c r="F318" s="152"/>
      <c r="G318" s="128" t="s">
        <v>7</v>
      </c>
      <c r="H318" s="96">
        <v>20000</v>
      </c>
      <c r="I318" s="102">
        <v>6480.55</v>
      </c>
      <c r="J318" s="103">
        <v>13519.45</v>
      </c>
      <c r="K318" s="117" t="str">
        <f t="shared" si="5"/>
        <v>00005031340523100200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6" t="s">
        <v>468</v>
      </c>
      <c r="F319" s="152"/>
      <c r="G319" s="128" t="s">
        <v>131</v>
      </c>
      <c r="H319" s="96">
        <v>20000</v>
      </c>
      <c r="I319" s="102">
        <v>6480.55</v>
      </c>
      <c r="J319" s="103">
        <v>13519.45</v>
      </c>
      <c r="K319" s="117" t="str">
        <f t="shared" si="5"/>
        <v>00005031340523100240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9" t="s">
        <v>468</v>
      </c>
      <c r="F320" s="153"/>
      <c r="G320" s="121" t="s">
        <v>133</v>
      </c>
      <c r="H320" s="80">
        <v>20000</v>
      </c>
      <c r="I320" s="81">
        <v>6480.55</v>
      </c>
      <c r="J320" s="82">
        <f>IF(IF(H320="",0,H320)=0,0,(IF(H320&gt;0,IF(I320&gt;H320,0,H320-I320),IF(I320&gt;H320,H320-I320,0))))</f>
        <v>13519.45</v>
      </c>
      <c r="K320" s="117" t="str">
        <f t="shared" si="5"/>
        <v>00005031340523100244</v>
      </c>
      <c r="L320" s="83" t="str">
        <f>C320 &amp; D320 &amp;E320 &amp; F320 &amp; G320</f>
        <v>00005031340523100244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6" t="s">
        <v>473</v>
      </c>
      <c r="F321" s="152"/>
      <c r="G321" s="128" t="s">
        <v>98</v>
      </c>
      <c r="H321" s="96">
        <v>85000</v>
      </c>
      <c r="I321" s="102">
        <v>27919.42</v>
      </c>
      <c r="J321" s="103">
        <v>57080.58</v>
      </c>
      <c r="K321" s="117" t="str">
        <f t="shared" si="5"/>
        <v>00005031340523160000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6" t="s">
        <v>473</v>
      </c>
      <c r="F322" s="152"/>
      <c r="G322" s="128" t="s">
        <v>7</v>
      </c>
      <c r="H322" s="96">
        <v>85000</v>
      </c>
      <c r="I322" s="102">
        <v>27919.42</v>
      </c>
      <c r="J322" s="103">
        <v>57080.58</v>
      </c>
      <c r="K322" s="117" t="str">
        <f t="shared" si="5"/>
        <v>00005031340523160200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6" t="s">
        <v>473</v>
      </c>
      <c r="F323" s="152"/>
      <c r="G323" s="128" t="s">
        <v>131</v>
      </c>
      <c r="H323" s="96">
        <v>85000</v>
      </c>
      <c r="I323" s="102">
        <v>27919.42</v>
      </c>
      <c r="J323" s="103">
        <v>57080.58</v>
      </c>
      <c r="K323" s="117" t="str">
        <f t="shared" si="5"/>
        <v>00005031340523160240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9" t="s">
        <v>473</v>
      </c>
      <c r="F324" s="153"/>
      <c r="G324" s="121" t="s">
        <v>133</v>
      </c>
      <c r="H324" s="80">
        <v>85000</v>
      </c>
      <c r="I324" s="81">
        <v>27919.42</v>
      </c>
      <c r="J324" s="82">
        <f>IF(IF(H324="",0,H324)=0,0,(IF(H324&gt;0,IF(I324&gt;H324,0,H324-I324),IF(I324&gt;H324,H324-I324,0))))</f>
        <v>57080.58</v>
      </c>
      <c r="K324" s="117" t="str">
        <f t="shared" si="5"/>
        <v>00005031340523160244</v>
      </c>
      <c r="L324" s="83" t="str">
        <f>C324 &amp; D324 &amp;E324 &amp; F324 &amp; G324</f>
        <v>00005031340523160244</v>
      </c>
    </row>
    <row r="325" spans="1:12" ht="22.5">
      <c r="A325" s="99" t="s">
        <v>476</v>
      </c>
      <c r="B325" s="100" t="s">
        <v>7</v>
      </c>
      <c r="C325" s="101" t="s">
        <v>98</v>
      </c>
      <c r="D325" s="123" t="s">
        <v>366</v>
      </c>
      <c r="E325" s="146" t="s">
        <v>478</v>
      </c>
      <c r="F325" s="152"/>
      <c r="G325" s="128" t="s">
        <v>98</v>
      </c>
      <c r="H325" s="96">
        <v>1500</v>
      </c>
      <c r="I325" s="102">
        <v>0</v>
      </c>
      <c r="J325" s="103">
        <v>1500</v>
      </c>
      <c r="K325" s="117" t="str">
        <f t="shared" si="5"/>
        <v>00005031340623170000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6" t="s">
        <v>478</v>
      </c>
      <c r="F326" s="152"/>
      <c r="G326" s="128" t="s">
        <v>7</v>
      </c>
      <c r="H326" s="96">
        <v>1500</v>
      </c>
      <c r="I326" s="102">
        <v>0</v>
      </c>
      <c r="J326" s="103">
        <v>1500</v>
      </c>
      <c r="K326" s="117" t="str">
        <f t="shared" si="5"/>
        <v>00005031340623170200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6" t="s">
        <v>478</v>
      </c>
      <c r="F327" s="152"/>
      <c r="G327" s="128" t="s">
        <v>131</v>
      </c>
      <c r="H327" s="96">
        <v>1500</v>
      </c>
      <c r="I327" s="102">
        <v>0</v>
      </c>
      <c r="J327" s="103">
        <v>1500</v>
      </c>
      <c r="K327" s="117" t="str">
        <f t="shared" si="5"/>
        <v>00005031340623170240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9" t="s">
        <v>478</v>
      </c>
      <c r="F328" s="153"/>
      <c r="G328" s="121" t="s">
        <v>133</v>
      </c>
      <c r="H328" s="80">
        <v>1500</v>
      </c>
      <c r="I328" s="81">
        <v>0</v>
      </c>
      <c r="J328" s="82">
        <f>IF(IF(H328="",0,H328)=0,0,(IF(H328&gt;0,IF(I328&gt;H328,0,H328-I328),IF(I328&gt;H328,H328-I328,0))))</f>
        <v>1500</v>
      </c>
      <c r="K328" s="117" t="str">
        <f t="shared" si="5"/>
        <v>00005031340623170244</v>
      </c>
      <c r="L328" s="83" t="str">
        <f>C328 &amp; D328 &amp;E328 &amp; F328 &amp; G328</f>
        <v>00005031340623170244</v>
      </c>
    </row>
    <row r="329" spans="1:12" ht="33.75">
      <c r="A329" s="99" t="s">
        <v>481</v>
      </c>
      <c r="B329" s="100" t="s">
        <v>7</v>
      </c>
      <c r="C329" s="101" t="s">
        <v>98</v>
      </c>
      <c r="D329" s="123" t="s">
        <v>366</v>
      </c>
      <c r="E329" s="146" t="s">
        <v>483</v>
      </c>
      <c r="F329" s="152"/>
      <c r="G329" s="128" t="s">
        <v>98</v>
      </c>
      <c r="H329" s="96">
        <v>50000</v>
      </c>
      <c r="I329" s="102">
        <v>12500</v>
      </c>
      <c r="J329" s="103">
        <v>37500</v>
      </c>
      <c r="K329" s="117" t="str">
        <f t="shared" si="5"/>
        <v>00005031340723180000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6" t="s">
        <v>483</v>
      </c>
      <c r="F330" s="152"/>
      <c r="G330" s="128" t="s">
        <v>7</v>
      </c>
      <c r="H330" s="96">
        <v>50000</v>
      </c>
      <c r="I330" s="102">
        <v>12500</v>
      </c>
      <c r="J330" s="103">
        <v>37500</v>
      </c>
      <c r="K330" s="117" t="str">
        <f t="shared" si="5"/>
        <v>00005031340723180200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6" t="s">
        <v>483</v>
      </c>
      <c r="F331" s="152"/>
      <c r="G331" s="128" t="s">
        <v>131</v>
      </c>
      <c r="H331" s="96">
        <v>50000</v>
      </c>
      <c r="I331" s="102">
        <v>12500</v>
      </c>
      <c r="J331" s="103">
        <v>37500</v>
      </c>
      <c r="K331" s="117" t="str">
        <f t="shared" si="5"/>
        <v>00005031340723180240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9" t="s">
        <v>483</v>
      </c>
      <c r="F332" s="153"/>
      <c r="G332" s="121" t="s">
        <v>133</v>
      </c>
      <c r="H332" s="80">
        <v>50000</v>
      </c>
      <c r="I332" s="81">
        <v>12500</v>
      </c>
      <c r="J332" s="82">
        <f>IF(IF(H332="",0,H332)=0,0,(IF(H332&gt;0,IF(I332&gt;H332,0,H332-I332),IF(I332&gt;H332,H332-I332,0))))</f>
        <v>37500</v>
      </c>
      <c r="K332" s="117" t="str">
        <f t="shared" si="5"/>
        <v>00005031340723180244</v>
      </c>
      <c r="L332" s="83" t="str">
        <f>C332 &amp; D332 &amp;E332 &amp; F332 &amp; G332</f>
        <v>00005031340723180244</v>
      </c>
    </row>
    <row r="333" spans="1:12" ht="67.5">
      <c r="A333" s="99" t="s">
        <v>486</v>
      </c>
      <c r="B333" s="100" t="s">
        <v>7</v>
      </c>
      <c r="C333" s="101" t="s">
        <v>98</v>
      </c>
      <c r="D333" s="123" t="s">
        <v>366</v>
      </c>
      <c r="E333" s="146" t="s">
        <v>488</v>
      </c>
      <c r="F333" s="152"/>
      <c r="G333" s="128" t="s">
        <v>98</v>
      </c>
      <c r="H333" s="96">
        <v>150000</v>
      </c>
      <c r="I333" s="102">
        <v>0</v>
      </c>
      <c r="J333" s="103">
        <v>150000</v>
      </c>
      <c r="K333" s="117" t="str">
        <f t="shared" si="5"/>
        <v>00005031340823190000</v>
      </c>
      <c r="L333" s="106" t="s">
        <v>487</v>
      </c>
    </row>
    <row r="334" spans="1:12" ht="22.5">
      <c r="A334" s="99" t="s">
        <v>127</v>
      </c>
      <c r="B334" s="100" t="s">
        <v>7</v>
      </c>
      <c r="C334" s="101" t="s">
        <v>98</v>
      </c>
      <c r="D334" s="123" t="s">
        <v>366</v>
      </c>
      <c r="E334" s="146" t="s">
        <v>488</v>
      </c>
      <c r="F334" s="152"/>
      <c r="G334" s="128" t="s">
        <v>7</v>
      </c>
      <c r="H334" s="96">
        <v>150000</v>
      </c>
      <c r="I334" s="102">
        <v>0</v>
      </c>
      <c r="J334" s="103">
        <v>150000</v>
      </c>
      <c r="K334" s="117" t="str">
        <f t="shared" si="5"/>
        <v>00005031340823190200</v>
      </c>
      <c r="L334" s="106" t="s">
        <v>489</v>
      </c>
    </row>
    <row r="335" spans="1:12" ht="22.5">
      <c r="A335" s="99" t="s">
        <v>129</v>
      </c>
      <c r="B335" s="100" t="s">
        <v>7</v>
      </c>
      <c r="C335" s="101" t="s">
        <v>98</v>
      </c>
      <c r="D335" s="123" t="s">
        <v>366</v>
      </c>
      <c r="E335" s="146" t="s">
        <v>488</v>
      </c>
      <c r="F335" s="152"/>
      <c r="G335" s="128" t="s">
        <v>131</v>
      </c>
      <c r="H335" s="96">
        <v>150000</v>
      </c>
      <c r="I335" s="102">
        <v>0</v>
      </c>
      <c r="J335" s="103">
        <v>150000</v>
      </c>
      <c r="K335" s="117" t="str">
        <f t="shared" si="5"/>
        <v>00005031340823190240</v>
      </c>
      <c r="L335" s="106" t="s">
        <v>490</v>
      </c>
    </row>
    <row r="336" spans="1:12" s="84" customFormat="1">
      <c r="A336" s="79" t="s">
        <v>132</v>
      </c>
      <c r="B336" s="78" t="s">
        <v>7</v>
      </c>
      <c r="C336" s="120" t="s">
        <v>98</v>
      </c>
      <c r="D336" s="124" t="s">
        <v>366</v>
      </c>
      <c r="E336" s="149" t="s">
        <v>488</v>
      </c>
      <c r="F336" s="153"/>
      <c r="G336" s="121" t="s">
        <v>133</v>
      </c>
      <c r="H336" s="80">
        <v>150000</v>
      </c>
      <c r="I336" s="81">
        <v>0</v>
      </c>
      <c r="J336" s="82">
        <f>IF(IF(H336="",0,H336)=0,0,(IF(H336&gt;0,IF(I336&gt;H336,0,H336-I336),IF(I336&gt;H336,H336-I336,0))))</f>
        <v>150000</v>
      </c>
      <c r="K336" s="117" t="str">
        <f t="shared" ref="K336:K400" si="6">C336 &amp; D336 &amp;E336 &amp; F336 &amp; G336</f>
        <v>00005031340823190244</v>
      </c>
      <c r="L336" s="83" t="str">
        <f>C336 &amp; D336 &amp;E336 &amp; F336 &amp; G336</f>
        <v>00005031340823190244</v>
      </c>
    </row>
    <row r="337" spans="1:12" ht="45">
      <c r="A337" s="99" t="s">
        <v>491</v>
      </c>
      <c r="B337" s="100" t="s">
        <v>7</v>
      </c>
      <c r="C337" s="101" t="s">
        <v>98</v>
      </c>
      <c r="D337" s="123" t="s">
        <v>366</v>
      </c>
      <c r="E337" s="146" t="s">
        <v>493</v>
      </c>
      <c r="F337" s="152"/>
      <c r="G337" s="128" t="s">
        <v>98</v>
      </c>
      <c r="H337" s="96">
        <v>97018</v>
      </c>
      <c r="I337" s="102">
        <v>97018</v>
      </c>
      <c r="J337" s="103">
        <v>0</v>
      </c>
      <c r="K337" s="117" t="str">
        <f t="shared" si="6"/>
        <v>00005031400000000000</v>
      </c>
      <c r="L337" s="106" t="s">
        <v>492</v>
      </c>
    </row>
    <row r="338" spans="1:12" ht="22.5">
      <c r="A338" s="99" t="s">
        <v>494</v>
      </c>
      <c r="B338" s="100" t="s">
        <v>7</v>
      </c>
      <c r="C338" s="101" t="s">
        <v>98</v>
      </c>
      <c r="D338" s="123" t="s">
        <v>366</v>
      </c>
      <c r="E338" s="146" t="s">
        <v>496</v>
      </c>
      <c r="F338" s="152"/>
      <c r="G338" s="128" t="s">
        <v>98</v>
      </c>
      <c r="H338" s="96">
        <v>45550</v>
      </c>
      <c r="I338" s="102">
        <v>45550</v>
      </c>
      <c r="J338" s="103">
        <v>0</v>
      </c>
      <c r="K338" s="117" t="str">
        <f t="shared" si="6"/>
        <v>00005031400023230000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6" t="s">
        <v>496</v>
      </c>
      <c r="F339" s="152"/>
      <c r="G339" s="128" t="s">
        <v>7</v>
      </c>
      <c r="H339" s="96">
        <v>45550</v>
      </c>
      <c r="I339" s="102">
        <v>45550</v>
      </c>
      <c r="J339" s="103">
        <v>0</v>
      </c>
      <c r="K339" s="117" t="str">
        <f t="shared" si="6"/>
        <v>00005031400023230200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6" t="s">
        <v>496</v>
      </c>
      <c r="F340" s="152"/>
      <c r="G340" s="128" t="s">
        <v>131</v>
      </c>
      <c r="H340" s="96">
        <v>45550</v>
      </c>
      <c r="I340" s="102">
        <v>45550</v>
      </c>
      <c r="J340" s="103">
        <v>0</v>
      </c>
      <c r="K340" s="117" t="str">
        <f t="shared" si="6"/>
        <v>00005031400023230240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9" t="s">
        <v>496</v>
      </c>
      <c r="F341" s="153"/>
      <c r="G341" s="121" t="s">
        <v>133</v>
      </c>
      <c r="H341" s="80">
        <v>45550</v>
      </c>
      <c r="I341" s="81">
        <v>45550</v>
      </c>
      <c r="J341" s="82">
        <f>IF(IF(H341="",0,H341)=0,0,(IF(H341&gt;0,IF(I341&gt;H341,0,H341-I341),IF(I341&gt;H341,H341-I341,0))))</f>
        <v>0</v>
      </c>
      <c r="K341" s="117" t="str">
        <f t="shared" si="6"/>
        <v>00005031400023230244</v>
      </c>
      <c r="L341" s="83" t="str">
        <f>C341 &amp; D341 &amp;E341 &amp; F341 &amp; G341</f>
        <v>00005031400023230244</v>
      </c>
    </row>
    <row r="342" spans="1:12" ht="56.25">
      <c r="A342" s="99" t="s">
        <v>499</v>
      </c>
      <c r="B342" s="100" t="s">
        <v>7</v>
      </c>
      <c r="C342" s="101" t="s">
        <v>98</v>
      </c>
      <c r="D342" s="123" t="s">
        <v>366</v>
      </c>
      <c r="E342" s="146" t="s">
        <v>501</v>
      </c>
      <c r="F342" s="152"/>
      <c r="G342" s="128" t="s">
        <v>98</v>
      </c>
      <c r="H342" s="96">
        <v>51468</v>
      </c>
      <c r="I342" s="102">
        <v>51468</v>
      </c>
      <c r="J342" s="103">
        <v>0</v>
      </c>
      <c r="K342" s="117" t="str">
        <f t="shared" si="6"/>
        <v>00005031400072090000</v>
      </c>
      <c r="L342" s="106" t="s">
        <v>500</v>
      </c>
    </row>
    <row r="343" spans="1:12" ht="22.5">
      <c r="A343" s="99" t="s">
        <v>127</v>
      </c>
      <c r="B343" s="100" t="s">
        <v>7</v>
      </c>
      <c r="C343" s="101" t="s">
        <v>98</v>
      </c>
      <c r="D343" s="123" t="s">
        <v>366</v>
      </c>
      <c r="E343" s="146" t="s">
        <v>501</v>
      </c>
      <c r="F343" s="152"/>
      <c r="G343" s="128" t="s">
        <v>7</v>
      </c>
      <c r="H343" s="96">
        <v>51468</v>
      </c>
      <c r="I343" s="102">
        <v>51468</v>
      </c>
      <c r="J343" s="103">
        <v>0</v>
      </c>
      <c r="K343" s="117" t="str">
        <f t="shared" si="6"/>
        <v>00005031400072090200</v>
      </c>
      <c r="L343" s="106" t="s">
        <v>502</v>
      </c>
    </row>
    <row r="344" spans="1:12" ht="22.5">
      <c r="A344" s="99" t="s">
        <v>129</v>
      </c>
      <c r="B344" s="100" t="s">
        <v>7</v>
      </c>
      <c r="C344" s="101" t="s">
        <v>98</v>
      </c>
      <c r="D344" s="123" t="s">
        <v>366</v>
      </c>
      <c r="E344" s="146" t="s">
        <v>501</v>
      </c>
      <c r="F344" s="152"/>
      <c r="G344" s="128" t="s">
        <v>131</v>
      </c>
      <c r="H344" s="96">
        <v>51468</v>
      </c>
      <c r="I344" s="102">
        <v>51468</v>
      </c>
      <c r="J344" s="103">
        <v>0</v>
      </c>
      <c r="K344" s="117" t="str">
        <f t="shared" si="6"/>
        <v>00005031400072090240</v>
      </c>
      <c r="L344" s="106" t="s">
        <v>503</v>
      </c>
    </row>
    <row r="345" spans="1:12" s="84" customFormat="1">
      <c r="A345" s="79" t="s">
        <v>132</v>
      </c>
      <c r="B345" s="78" t="s">
        <v>7</v>
      </c>
      <c r="C345" s="120" t="s">
        <v>98</v>
      </c>
      <c r="D345" s="124" t="s">
        <v>366</v>
      </c>
      <c r="E345" s="149" t="s">
        <v>501</v>
      </c>
      <c r="F345" s="153"/>
      <c r="G345" s="121" t="s">
        <v>133</v>
      </c>
      <c r="H345" s="80">
        <v>51468</v>
      </c>
      <c r="I345" s="81">
        <v>51468</v>
      </c>
      <c r="J345" s="82">
        <f>IF(IF(H345="",0,H345)=0,0,(IF(H345&gt;0,IF(I345&gt;H345,0,H345-I345),IF(I345&gt;H345,H345-I345,0))))</f>
        <v>0</v>
      </c>
      <c r="K345" s="117" t="str">
        <f t="shared" si="6"/>
        <v>00005031400072090244</v>
      </c>
      <c r="L345" s="83" t="str">
        <f>C345 &amp; D345 &amp;E345 &amp; F345 &amp; G345</f>
        <v>00005031400072090244</v>
      </c>
    </row>
    <row r="346" spans="1:12">
      <c r="A346" s="99" t="s">
        <v>504</v>
      </c>
      <c r="B346" s="100" t="s">
        <v>7</v>
      </c>
      <c r="C346" s="101" t="s">
        <v>98</v>
      </c>
      <c r="D346" s="123" t="s">
        <v>366</v>
      </c>
      <c r="E346" s="146" t="s">
        <v>506</v>
      </c>
      <c r="F346" s="152"/>
      <c r="G346" s="128" t="s">
        <v>98</v>
      </c>
      <c r="H346" s="96">
        <v>131740</v>
      </c>
      <c r="I346" s="102">
        <v>25108</v>
      </c>
      <c r="J346" s="103">
        <v>106632</v>
      </c>
      <c r="K346" s="117" t="str">
        <f t="shared" si="6"/>
        <v>00005039510011100000</v>
      </c>
      <c r="L346" s="106" t="s">
        <v>505</v>
      </c>
    </row>
    <row r="347" spans="1:12" ht="22.5">
      <c r="A347" s="99" t="s">
        <v>127</v>
      </c>
      <c r="B347" s="100" t="s">
        <v>7</v>
      </c>
      <c r="C347" s="101" t="s">
        <v>98</v>
      </c>
      <c r="D347" s="123" t="s">
        <v>366</v>
      </c>
      <c r="E347" s="146" t="s">
        <v>506</v>
      </c>
      <c r="F347" s="152"/>
      <c r="G347" s="128" t="s">
        <v>7</v>
      </c>
      <c r="H347" s="96">
        <v>131740</v>
      </c>
      <c r="I347" s="102">
        <v>25108</v>
      </c>
      <c r="J347" s="103">
        <v>106632</v>
      </c>
      <c r="K347" s="117" t="str">
        <f t="shared" si="6"/>
        <v>00005039510011100200</v>
      </c>
      <c r="L347" s="106" t="s">
        <v>507</v>
      </c>
    </row>
    <row r="348" spans="1:12" ht="22.5">
      <c r="A348" s="99" t="s">
        <v>129</v>
      </c>
      <c r="B348" s="100" t="s">
        <v>7</v>
      </c>
      <c r="C348" s="101" t="s">
        <v>98</v>
      </c>
      <c r="D348" s="123" t="s">
        <v>366</v>
      </c>
      <c r="E348" s="146" t="s">
        <v>506</v>
      </c>
      <c r="F348" s="152"/>
      <c r="G348" s="128" t="s">
        <v>131</v>
      </c>
      <c r="H348" s="96">
        <v>131740</v>
      </c>
      <c r="I348" s="102">
        <v>25108</v>
      </c>
      <c r="J348" s="103">
        <v>106632</v>
      </c>
      <c r="K348" s="117" t="str">
        <f t="shared" si="6"/>
        <v>00005039510011100240</v>
      </c>
      <c r="L348" s="106" t="s">
        <v>508</v>
      </c>
    </row>
    <row r="349" spans="1:12" s="84" customFormat="1">
      <c r="A349" s="79" t="s">
        <v>132</v>
      </c>
      <c r="B349" s="78" t="s">
        <v>7</v>
      </c>
      <c r="C349" s="120" t="s">
        <v>98</v>
      </c>
      <c r="D349" s="124" t="s">
        <v>366</v>
      </c>
      <c r="E349" s="149" t="s">
        <v>506</v>
      </c>
      <c r="F349" s="153"/>
      <c r="G349" s="121" t="s">
        <v>133</v>
      </c>
      <c r="H349" s="80">
        <v>131740</v>
      </c>
      <c r="I349" s="81">
        <v>25108</v>
      </c>
      <c r="J349" s="82">
        <f>IF(IF(H349="",0,H349)=0,0,(IF(H349&gt;0,IF(I349&gt;H349,0,H349-I349),IF(I349&gt;H349,H349-I349,0))))</f>
        <v>106632</v>
      </c>
      <c r="K349" s="117" t="str">
        <f t="shared" si="6"/>
        <v>00005039510011100244</v>
      </c>
      <c r="L349" s="83" t="str">
        <f>C349 &amp; D349 &amp;E349 &amp; F349 &amp; G349</f>
        <v>00005039510011100244</v>
      </c>
    </row>
    <row r="350" spans="1:12">
      <c r="A350" s="99" t="s">
        <v>509</v>
      </c>
      <c r="B350" s="100" t="s">
        <v>7</v>
      </c>
      <c r="C350" s="101" t="s">
        <v>98</v>
      </c>
      <c r="D350" s="123" t="s">
        <v>511</v>
      </c>
      <c r="E350" s="146" t="s">
        <v>100</v>
      </c>
      <c r="F350" s="152"/>
      <c r="G350" s="128" t="s">
        <v>98</v>
      </c>
      <c r="H350" s="96">
        <v>28500</v>
      </c>
      <c r="I350" s="102">
        <v>8000</v>
      </c>
      <c r="J350" s="103">
        <v>20500</v>
      </c>
      <c r="K350" s="117" t="str">
        <f t="shared" si="6"/>
        <v>00007000000000000000</v>
      </c>
      <c r="L350" s="106" t="s">
        <v>510</v>
      </c>
    </row>
    <row r="351" spans="1:12">
      <c r="A351" s="99" t="s">
        <v>512</v>
      </c>
      <c r="B351" s="100" t="s">
        <v>7</v>
      </c>
      <c r="C351" s="101" t="s">
        <v>98</v>
      </c>
      <c r="D351" s="123" t="s">
        <v>514</v>
      </c>
      <c r="E351" s="146" t="s">
        <v>100</v>
      </c>
      <c r="F351" s="152"/>
      <c r="G351" s="128" t="s">
        <v>98</v>
      </c>
      <c r="H351" s="96">
        <v>4000</v>
      </c>
      <c r="I351" s="102">
        <v>0</v>
      </c>
      <c r="J351" s="103">
        <v>4000</v>
      </c>
      <c r="K351" s="117" t="str">
        <f t="shared" si="6"/>
        <v>00007070000000000000</v>
      </c>
      <c r="L351" s="106" t="s">
        <v>513</v>
      </c>
    </row>
    <row r="352" spans="1:12">
      <c r="A352" s="99" t="s">
        <v>515</v>
      </c>
      <c r="B352" s="100" t="s">
        <v>7</v>
      </c>
      <c r="C352" s="101" t="s">
        <v>98</v>
      </c>
      <c r="D352" s="123" t="s">
        <v>514</v>
      </c>
      <c r="E352" s="146" t="s">
        <v>517</v>
      </c>
      <c r="F352" s="152"/>
      <c r="G352" s="128" t="s">
        <v>98</v>
      </c>
      <c r="H352" s="96">
        <v>4000</v>
      </c>
      <c r="I352" s="102">
        <v>0</v>
      </c>
      <c r="J352" s="103">
        <v>4000</v>
      </c>
      <c r="K352" s="117" t="str">
        <f t="shared" si="6"/>
        <v>00007079610011110000</v>
      </c>
      <c r="L352" s="106" t="s">
        <v>516</v>
      </c>
    </row>
    <row r="353" spans="1:12" ht="22.5">
      <c r="A353" s="99" t="s">
        <v>127</v>
      </c>
      <c r="B353" s="100" t="s">
        <v>7</v>
      </c>
      <c r="C353" s="101" t="s">
        <v>98</v>
      </c>
      <c r="D353" s="123" t="s">
        <v>514</v>
      </c>
      <c r="E353" s="146" t="s">
        <v>517</v>
      </c>
      <c r="F353" s="152"/>
      <c r="G353" s="128" t="s">
        <v>7</v>
      </c>
      <c r="H353" s="96">
        <v>4000</v>
      </c>
      <c r="I353" s="102">
        <v>0</v>
      </c>
      <c r="J353" s="103">
        <v>4000</v>
      </c>
      <c r="K353" s="117" t="str">
        <f t="shared" si="6"/>
        <v>00007079610011110200</v>
      </c>
      <c r="L353" s="106" t="s">
        <v>518</v>
      </c>
    </row>
    <row r="354" spans="1:12" ht="22.5">
      <c r="A354" s="99" t="s">
        <v>129</v>
      </c>
      <c r="B354" s="100" t="s">
        <v>7</v>
      </c>
      <c r="C354" s="101" t="s">
        <v>98</v>
      </c>
      <c r="D354" s="123" t="s">
        <v>514</v>
      </c>
      <c r="E354" s="146" t="s">
        <v>517</v>
      </c>
      <c r="F354" s="152"/>
      <c r="G354" s="128" t="s">
        <v>131</v>
      </c>
      <c r="H354" s="96">
        <v>4000</v>
      </c>
      <c r="I354" s="102">
        <v>0</v>
      </c>
      <c r="J354" s="103">
        <v>4000</v>
      </c>
      <c r="K354" s="117" t="str">
        <f t="shared" si="6"/>
        <v>00007079610011110240</v>
      </c>
      <c r="L354" s="106" t="s">
        <v>519</v>
      </c>
    </row>
    <row r="355" spans="1:12" s="84" customFormat="1">
      <c r="A355" s="79" t="s">
        <v>132</v>
      </c>
      <c r="B355" s="78" t="s">
        <v>7</v>
      </c>
      <c r="C355" s="120" t="s">
        <v>98</v>
      </c>
      <c r="D355" s="124" t="s">
        <v>514</v>
      </c>
      <c r="E355" s="149" t="s">
        <v>517</v>
      </c>
      <c r="F355" s="153"/>
      <c r="G355" s="121" t="s">
        <v>133</v>
      </c>
      <c r="H355" s="80">
        <v>4000</v>
      </c>
      <c r="I355" s="81">
        <v>0</v>
      </c>
      <c r="J355" s="82">
        <f>IF(IF(H355="",0,H355)=0,0,(IF(H355&gt;0,IF(I355&gt;H355,0,H355-I355),IF(I355&gt;H355,H355-I355,0))))</f>
        <v>4000</v>
      </c>
      <c r="K355" s="117" t="str">
        <f t="shared" si="6"/>
        <v>00007079610011110244</v>
      </c>
      <c r="L355" s="83" t="str">
        <f>C355 &amp; D355 &amp;E355 &amp; F355 &amp; G355</f>
        <v>00007079610011110244</v>
      </c>
    </row>
    <row r="356" spans="1:12">
      <c r="A356" s="99" t="s">
        <v>520</v>
      </c>
      <c r="B356" s="100" t="s">
        <v>7</v>
      </c>
      <c r="C356" s="101" t="s">
        <v>98</v>
      </c>
      <c r="D356" s="123" t="s">
        <v>522</v>
      </c>
      <c r="E356" s="146" t="s">
        <v>100</v>
      </c>
      <c r="F356" s="152"/>
      <c r="G356" s="128" t="s">
        <v>98</v>
      </c>
      <c r="H356" s="96">
        <v>24500</v>
      </c>
      <c r="I356" s="102">
        <v>8000</v>
      </c>
      <c r="J356" s="103">
        <v>16500</v>
      </c>
      <c r="K356" s="117" t="str">
        <f t="shared" si="6"/>
        <v>00007090000000000000</v>
      </c>
      <c r="L356" s="106" t="s">
        <v>521</v>
      </c>
    </row>
    <row r="357" spans="1:12" ht="33.75">
      <c r="A357" s="99" t="s">
        <v>268</v>
      </c>
      <c r="B357" s="100" t="s">
        <v>7</v>
      </c>
      <c r="C357" s="101" t="s">
        <v>98</v>
      </c>
      <c r="D357" s="123" t="s">
        <v>522</v>
      </c>
      <c r="E357" s="146" t="s">
        <v>270</v>
      </c>
      <c r="F357" s="152"/>
      <c r="G357" s="128" t="s">
        <v>98</v>
      </c>
      <c r="H357" s="96">
        <v>500</v>
      </c>
      <c r="I357" s="102">
        <v>0</v>
      </c>
      <c r="J357" s="103">
        <v>500</v>
      </c>
      <c r="K357" s="117" t="str">
        <f t="shared" si="6"/>
        <v>00007090300000000000</v>
      </c>
      <c r="L357" s="106" t="s">
        <v>523</v>
      </c>
    </row>
    <row r="358" spans="1:12" ht="33.75">
      <c r="A358" s="99" t="s">
        <v>524</v>
      </c>
      <c r="B358" s="100" t="s">
        <v>7</v>
      </c>
      <c r="C358" s="101" t="s">
        <v>98</v>
      </c>
      <c r="D358" s="123" t="s">
        <v>522</v>
      </c>
      <c r="E358" s="146" t="s">
        <v>526</v>
      </c>
      <c r="F358" s="152"/>
      <c r="G358" s="128" t="s">
        <v>98</v>
      </c>
      <c r="H358" s="96">
        <v>500</v>
      </c>
      <c r="I358" s="102">
        <v>0</v>
      </c>
      <c r="J358" s="103">
        <v>500</v>
      </c>
      <c r="K358" s="117" t="str">
        <f t="shared" si="6"/>
        <v>00007090300523310000</v>
      </c>
      <c r="L358" s="106" t="s">
        <v>525</v>
      </c>
    </row>
    <row r="359" spans="1:12" ht="22.5">
      <c r="A359" s="99" t="s">
        <v>127</v>
      </c>
      <c r="B359" s="100" t="s">
        <v>7</v>
      </c>
      <c r="C359" s="101" t="s">
        <v>98</v>
      </c>
      <c r="D359" s="123" t="s">
        <v>522</v>
      </c>
      <c r="E359" s="146" t="s">
        <v>526</v>
      </c>
      <c r="F359" s="152"/>
      <c r="G359" s="128" t="s">
        <v>7</v>
      </c>
      <c r="H359" s="96">
        <v>500</v>
      </c>
      <c r="I359" s="102">
        <v>0</v>
      </c>
      <c r="J359" s="103">
        <v>500</v>
      </c>
      <c r="K359" s="117" t="str">
        <f t="shared" si="6"/>
        <v>00007090300523310200</v>
      </c>
      <c r="L359" s="106" t="s">
        <v>527</v>
      </c>
    </row>
    <row r="360" spans="1:12" ht="22.5">
      <c r="A360" s="99" t="s">
        <v>129</v>
      </c>
      <c r="B360" s="100" t="s">
        <v>7</v>
      </c>
      <c r="C360" s="101" t="s">
        <v>98</v>
      </c>
      <c r="D360" s="123" t="s">
        <v>522</v>
      </c>
      <c r="E360" s="146" t="s">
        <v>526</v>
      </c>
      <c r="F360" s="152"/>
      <c r="G360" s="128" t="s">
        <v>131</v>
      </c>
      <c r="H360" s="96">
        <v>500</v>
      </c>
      <c r="I360" s="102">
        <v>0</v>
      </c>
      <c r="J360" s="103">
        <v>500</v>
      </c>
      <c r="K360" s="117" t="str">
        <f t="shared" si="6"/>
        <v>00007090300523310240</v>
      </c>
      <c r="L360" s="106" t="s">
        <v>528</v>
      </c>
    </row>
    <row r="361" spans="1:12" s="84" customFormat="1">
      <c r="A361" s="79" t="s">
        <v>132</v>
      </c>
      <c r="B361" s="78" t="s">
        <v>7</v>
      </c>
      <c r="C361" s="120" t="s">
        <v>98</v>
      </c>
      <c r="D361" s="124" t="s">
        <v>522</v>
      </c>
      <c r="E361" s="149" t="s">
        <v>526</v>
      </c>
      <c r="F361" s="153"/>
      <c r="G361" s="121" t="s">
        <v>133</v>
      </c>
      <c r="H361" s="80">
        <v>500</v>
      </c>
      <c r="I361" s="81">
        <v>0</v>
      </c>
      <c r="J361" s="82">
        <f>IF(IF(H361="",0,H361)=0,0,(IF(H361&gt;0,IF(I361&gt;H361,0,H361-I361),IF(I361&gt;H361,H361-I361,0))))</f>
        <v>500</v>
      </c>
      <c r="K361" s="117" t="str">
        <f t="shared" si="6"/>
        <v>00007090300523310244</v>
      </c>
      <c r="L361" s="83" t="str">
        <f>C361 &amp; D361 &amp;E361 &amp; F361 &amp; G361</f>
        <v>00007090300523310244</v>
      </c>
    </row>
    <row r="362" spans="1:12" ht="33.75">
      <c r="A362" s="99" t="s">
        <v>529</v>
      </c>
      <c r="B362" s="100" t="s">
        <v>7</v>
      </c>
      <c r="C362" s="101" t="s">
        <v>98</v>
      </c>
      <c r="D362" s="123" t="s">
        <v>522</v>
      </c>
      <c r="E362" s="146" t="s">
        <v>531</v>
      </c>
      <c r="F362" s="152"/>
      <c r="G362" s="128" t="s">
        <v>98</v>
      </c>
      <c r="H362" s="96">
        <v>20000</v>
      </c>
      <c r="I362" s="102">
        <v>4000</v>
      </c>
      <c r="J362" s="103">
        <v>16000</v>
      </c>
      <c r="K362" s="117" t="str">
        <f t="shared" si="6"/>
        <v>00007090800000000000</v>
      </c>
      <c r="L362" s="106" t="s">
        <v>530</v>
      </c>
    </row>
    <row r="363" spans="1:12" ht="56.25">
      <c r="A363" s="99" t="s">
        <v>532</v>
      </c>
      <c r="B363" s="100" t="s">
        <v>7</v>
      </c>
      <c r="C363" s="101" t="s">
        <v>98</v>
      </c>
      <c r="D363" s="123" t="s">
        <v>522</v>
      </c>
      <c r="E363" s="146" t="s">
        <v>534</v>
      </c>
      <c r="F363" s="152"/>
      <c r="G363" s="128" t="s">
        <v>98</v>
      </c>
      <c r="H363" s="96">
        <v>20000</v>
      </c>
      <c r="I363" s="102">
        <v>4000</v>
      </c>
      <c r="J363" s="103">
        <v>16000</v>
      </c>
      <c r="K363" s="117" t="str">
        <f t="shared" si="6"/>
        <v>00007090800123810000</v>
      </c>
      <c r="L363" s="106" t="s">
        <v>533</v>
      </c>
    </row>
    <row r="364" spans="1:12" ht="22.5">
      <c r="A364" s="99" t="s">
        <v>127</v>
      </c>
      <c r="B364" s="100" t="s">
        <v>7</v>
      </c>
      <c r="C364" s="101" t="s">
        <v>98</v>
      </c>
      <c r="D364" s="123" t="s">
        <v>522</v>
      </c>
      <c r="E364" s="146" t="s">
        <v>534</v>
      </c>
      <c r="F364" s="152"/>
      <c r="G364" s="128" t="s">
        <v>7</v>
      </c>
      <c r="H364" s="96">
        <v>20000</v>
      </c>
      <c r="I364" s="102">
        <v>4000</v>
      </c>
      <c r="J364" s="103">
        <v>16000</v>
      </c>
      <c r="K364" s="117" t="str">
        <f t="shared" si="6"/>
        <v>00007090800123810200</v>
      </c>
      <c r="L364" s="106" t="s">
        <v>535</v>
      </c>
    </row>
    <row r="365" spans="1:12" ht="22.5">
      <c r="A365" s="99" t="s">
        <v>129</v>
      </c>
      <c r="B365" s="100" t="s">
        <v>7</v>
      </c>
      <c r="C365" s="101" t="s">
        <v>98</v>
      </c>
      <c r="D365" s="123" t="s">
        <v>522</v>
      </c>
      <c r="E365" s="146" t="s">
        <v>534</v>
      </c>
      <c r="F365" s="152"/>
      <c r="G365" s="128" t="s">
        <v>131</v>
      </c>
      <c r="H365" s="96">
        <v>20000</v>
      </c>
      <c r="I365" s="102">
        <v>4000</v>
      </c>
      <c r="J365" s="103">
        <v>16000</v>
      </c>
      <c r="K365" s="117" t="str">
        <f t="shared" si="6"/>
        <v>00007090800123810240</v>
      </c>
      <c r="L365" s="106" t="s">
        <v>536</v>
      </c>
    </row>
    <row r="366" spans="1:12" s="84" customFormat="1">
      <c r="A366" s="79" t="s">
        <v>132</v>
      </c>
      <c r="B366" s="78" t="s">
        <v>7</v>
      </c>
      <c r="C366" s="120" t="s">
        <v>98</v>
      </c>
      <c r="D366" s="124" t="s">
        <v>522</v>
      </c>
      <c r="E366" s="149" t="s">
        <v>534</v>
      </c>
      <c r="F366" s="153"/>
      <c r="G366" s="121" t="s">
        <v>133</v>
      </c>
      <c r="H366" s="80">
        <v>20000</v>
      </c>
      <c r="I366" s="81">
        <v>4000</v>
      </c>
      <c r="J366" s="82">
        <f>IF(IF(H366="",0,H366)=0,0,(IF(H366&gt;0,IF(I366&gt;H366,0,H366-I366),IF(I366&gt;H366,H366-I366,0))))</f>
        <v>16000</v>
      </c>
      <c r="K366" s="117" t="str">
        <f t="shared" si="6"/>
        <v>00007090800123810244</v>
      </c>
      <c r="L366" s="83" t="str">
        <f>C366 &amp; D366 &amp;E366 &amp; F366 &amp; G366</f>
        <v>00007090800123810244</v>
      </c>
    </row>
    <row r="367" spans="1:12" ht="22.5">
      <c r="A367" s="99" t="s">
        <v>537</v>
      </c>
      <c r="B367" s="100" t="s">
        <v>7</v>
      </c>
      <c r="C367" s="101" t="s">
        <v>98</v>
      </c>
      <c r="D367" s="123" t="s">
        <v>522</v>
      </c>
      <c r="E367" s="146" t="s">
        <v>539</v>
      </c>
      <c r="F367" s="152"/>
      <c r="G367" s="128" t="s">
        <v>98</v>
      </c>
      <c r="H367" s="96">
        <v>4000</v>
      </c>
      <c r="I367" s="102">
        <v>4000</v>
      </c>
      <c r="J367" s="103">
        <v>0</v>
      </c>
      <c r="K367" s="117" t="str">
        <f t="shared" si="6"/>
        <v>00007091000000000000</v>
      </c>
      <c r="L367" s="106" t="s">
        <v>538</v>
      </c>
    </row>
    <row r="368" spans="1:12" ht="22.5">
      <c r="A368" s="99" t="s">
        <v>540</v>
      </c>
      <c r="B368" s="100" t="s">
        <v>7</v>
      </c>
      <c r="C368" s="101" t="s">
        <v>98</v>
      </c>
      <c r="D368" s="123" t="s">
        <v>522</v>
      </c>
      <c r="E368" s="146" t="s">
        <v>542</v>
      </c>
      <c r="F368" s="152"/>
      <c r="G368" s="128" t="s">
        <v>98</v>
      </c>
      <c r="H368" s="96">
        <v>4000</v>
      </c>
      <c r="I368" s="102">
        <v>4000</v>
      </c>
      <c r="J368" s="103">
        <v>0</v>
      </c>
      <c r="K368" s="117" t="str">
        <f t="shared" si="6"/>
        <v>00007091000123910000</v>
      </c>
      <c r="L368" s="106" t="s">
        <v>541</v>
      </c>
    </row>
    <row r="369" spans="1:12" ht="22.5">
      <c r="A369" s="99" t="s">
        <v>127</v>
      </c>
      <c r="B369" s="100" t="s">
        <v>7</v>
      </c>
      <c r="C369" s="101" t="s">
        <v>98</v>
      </c>
      <c r="D369" s="123" t="s">
        <v>522</v>
      </c>
      <c r="E369" s="146" t="s">
        <v>542</v>
      </c>
      <c r="F369" s="152"/>
      <c r="G369" s="128" t="s">
        <v>7</v>
      </c>
      <c r="H369" s="96">
        <v>4000</v>
      </c>
      <c r="I369" s="102">
        <v>4000</v>
      </c>
      <c r="J369" s="103">
        <v>0</v>
      </c>
      <c r="K369" s="117" t="str">
        <f t="shared" si="6"/>
        <v>00007091000123910200</v>
      </c>
      <c r="L369" s="106" t="s">
        <v>543</v>
      </c>
    </row>
    <row r="370" spans="1:12" ht="22.5">
      <c r="A370" s="99" t="s">
        <v>129</v>
      </c>
      <c r="B370" s="100" t="s">
        <v>7</v>
      </c>
      <c r="C370" s="101" t="s">
        <v>98</v>
      </c>
      <c r="D370" s="123" t="s">
        <v>522</v>
      </c>
      <c r="E370" s="146" t="s">
        <v>542</v>
      </c>
      <c r="F370" s="152"/>
      <c r="G370" s="128" t="s">
        <v>131</v>
      </c>
      <c r="H370" s="96">
        <v>4000</v>
      </c>
      <c r="I370" s="102">
        <v>4000</v>
      </c>
      <c r="J370" s="103">
        <v>0</v>
      </c>
      <c r="K370" s="117" t="str">
        <f t="shared" si="6"/>
        <v>00007091000123910240</v>
      </c>
      <c r="L370" s="106" t="s">
        <v>544</v>
      </c>
    </row>
    <row r="371" spans="1:12" s="84" customFormat="1">
      <c r="A371" s="79" t="s">
        <v>132</v>
      </c>
      <c r="B371" s="78" t="s">
        <v>7</v>
      </c>
      <c r="C371" s="120" t="s">
        <v>98</v>
      </c>
      <c r="D371" s="124" t="s">
        <v>522</v>
      </c>
      <c r="E371" s="149" t="s">
        <v>542</v>
      </c>
      <c r="F371" s="153"/>
      <c r="G371" s="121" t="s">
        <v>133</v>
      </c>
      <c r="H371" s="80">
        <v>4000</v>
      </c>
      <c r="I371" s="81">
        <v>4000</v>
      </c>
      <c r="J371" s="82">
        <f>IF(IF(H371="",0,H371)=0,0,(IF(H371&gt;0,IF(I371&gt;H371,0,H371-I371),IF(I371&gt;H371,H371-I371,0))))</f>
        <v>0</v>
      </c>
      <c r="K371" s="117" t="str">
        <f t="shared" si="6"/>
        <v>00007091000123910244</v>
      </c>
      <c r="L371" s="83" t="str">
        <f>C371 &amp; D371 &amp;E371 &amp; F371 &amp; G371</f>
        <v>00007091000123910244</v>
      </c>
    </row>
    <row r="372" spans="1:12">
      <c r="A372" s="99" t="s">
        <v>545</v>
      </c>
      <c r="B372" s="100" t="s">
        <v>7</v>
      </c>
      <c r="C372" s="101" t="s">
        <v>98</v>
      </c>
      <c r="D372" s="123" t="s">
        <v>547</v>
      </c>
      <c r="E372" s="146" t="s">
        <v>100</v>
      </c>
      <c r="F372" s="152"/>
      <c r="G372" s="128" t="s">
        <v>98</v>
      </c>
      <c r="H372" s="96">
        <v>50000</v>
      </c>
      <c r="I372" s="102">
        <v>13952.36</v>
      </c>
      <c r="J372" s="103">
        <v>36047.64</v>
      </c>
      <c r="K372" s="117" t="str">
        <f t="shared" si="6"/>
        <v>00008000000000000000</v>
      </c>
      <c r="L372" s="106" t="s">
        <v>546</v>
      </c>
    </row>
    <row r="373" spans="1:12">
      <c r="A373" s="99" t="s">
        <v>548</v>
      </c>
      <c r="B373" s="100" t="s">
        <v>7</v>
      </c>
      <c r="C373" s="101" t="s">
        <v>98</v>
      </c>
      <c r="D373" s="123" t="s">
        <v>550</v>
      </c>
      <c r="E373" s="146" t="s">
        <v>100</v>
      </c>
      <c r="F373" s="152"/>
      <c r="G373" s="128" t="s">
        <v>98</v>
      </c>
      <c r="H373" s="96">
        <v>50000</v>
      </c>
      <c r="I373" s="102">
        <v>13952.36</v>
      </c>
      <c r="J373" s="103">
        <v>36047.64</v>
      </c>
      <c r="K373" s="117" t="str">
        <f t="shared" si="6"/>
        <v>00008010000000000000</v>
      </c>
      <c r="L373" s="106" t="s">
        <v>549</v>
      </c>
    </row>
    <row r="374" spans="1:12">
      <c r="A374" s="99"/>
      <c r="B374" s="100" t="s">
        <v>7</v>
      </c>
      <c r="C374" s="101" t="s">
        <v>98</v>
      </c>
      <c r="D374" s="123" t="s">
        <v>550</v>
      </c>
      <c r="E374" s="146" t="s">
        <v>552</v>
      </c>
      <c r="F374" s="152"/>
      <c r="G374" s="128" t="s">
        <v>98</v>
      </c>
      <c r="H374" s="96">
        <v>50000</v>
      </c>
      <c r="I374" s="102">
        <v>13952.36</v>
      </c>
      <c r="J374" s="103">
        <v>36047.64</v>
      </c>
      <c r="K374" s="117" t="str">
        <f t="shared" si="6"/>
        <v>00008019710011120000</v>
      </c>
      <c r="L374" s="106" t="s">
        <v>551</v>
      </c>
    </row>
    <row r="375" spans="1:12" ht="22.5">
      <c r="A375" s="99" t="s">
        <v>127</v>
      </c>
      <c r="B375" s="100" t="s">
        <v>7</v>
      </c>
      <c r="C375" s="101" t="s">
        <v>98</v>
      </c>
      <c r="D375" s="123" t="s">
        <v>550</v>
      </c>
      <c r="E375" s="146" t="s">
        <v>552</v>
      </c>
      <c r="F375" s="152"/>
      <c r="G375" s="128" t="s">
        <v>7</v>
      </c>
      <c r="H375" s="96">
        <v>50000</v>
      </c>
      <c r="I375" s="102">
        <v>13952.36</v>
      </c>
      <c r="J375" s="103">
        <v>36047.64</v>
      </c>
      <c r="K375" s="117" t="str">
        <f t="shared" si="6"/>
        <v>00008019710011120200</v>
      </c>
      <c r="L375" s="106" t="s">
        <v>553</v>
      </c>
    </row>
    <row r="376" spans="1:12" ht="22.5">
      <c r="A376" s="99" t="s">
        <v>129</v>
      </c>
      <c r="B376" s="100" t="s">
        <v>7</v>
      </c>
      <c r="C376" s="101" t="s">
        <v>98</v>
      </c>
      <c r="D376" s="123" t="s">
        <v>550</v>
      </c>
      <c r="E376" s="146" t="s">
        <v>552</v>
      </c>
      <c r="F376" s="152"/>
      <c r="G376" s="128" t="s">
        <v>131</v>
      </c>
      <c r="H376" s="96">
        <v>50000</v>
      </c>
      <c r="I376" s="102">
        <v>13952.36</v>
      </c>
      <c r="J376" s="103">
        <v>36047.64</v>
      </c>
      <c r="K376" s="117" t="str">
        <f t="shared" si="6"/>
        <v>00008019710011120240</v>
      </c>
      <c r="L376" s="106" t="s">
        <v>554</v>
      </c>
    </row>
    <row r="377" spans="1:12" s="84" customFormat="1">
      <c r="A377" s="79" t="s">
        <v>132</v>
      </c>
      <c r="B377" s="78" t="s">
        <v>7</v>
      </c>
      <c r="C377" s="120" t="s">
        <v>98</v>
      </c>
      <c r="D377" s="124" t="s">
        <v>550</v>
      </c>
      <c r="E377" s="149" t="s">
        <v>552</v>
      </c>
      <c r="F377" s="153"/>
      <c r="G377" s="121" t="s">
        <v>133</v>
      </c>
      <c r="H377" s="80">
        <v>50000</v>
      </c>
      <c r="I377" s="81">
        <v>13952.36</v>
      </c>
      <c r="J377" s="82">
        <f>IF(IF(H377="",0,H377)=0,0,(IF(H377&gt;0,IF(I377&gt;H377,0,H377-I377),IF(I377&gt;H377,H377-I377,0))))</f>
        <v>36047.64</v>
      </c>
      <c r="K377" s="117" t="str">
        <f t="shared" si="6"/>
        <v>00008019710011120244</v>
      </c>
      <c r="L377" s="83" t="str">
        <f>C377 &amp; D377 &amp;E377 &amp; F377 &amp; G377</f>
        <v>00008019710011120244</v>
      </c>
    </row>
    <row r="378" spans="1:12">
      <c r="A378" s="99" t="s">
        <v>555</v>
      </c>
      <c r="B378" s="100" t="s">
        <v>7</v>
      </c>
      <c r="C378" s="101" t="s">
        <v>98</v>
      </c>
      <c r="D378" s="123" t="s">
        <v>557</v>
      </c>
      <c r="E378" s="146" t="s">
        <v>100</v>
      </c>
      <c r="F378" s="152"/>
      <c r="G378" s="128" t="s">
        <v>98</v>
      </c>
      <c r="H378" s="96">
        <v>45700</v>
      </c>
      <c r="I378" s="102">
        <v>22831.02</v>
      </c>
      <c r="J378" s="103">
        <v>22868.98</v>
      </c>
      <c r="K378" s="117" t="str">
        <f t="shared" si="6"/>
        <v>00010000000000000000</v>
      </c>
      <c r="L378" s="106" t="s">
        <v>556</v>
      </c>
    </row>
    <row r="379" spans="1:12">
      <c r="A379" s="99" t="s">
        <v>558</v>
      </c>
      <c r="B379" s="100" t="s">
        <v>7</v>
      </c>
      <c r="C379" s="101" t="s">
        <v>98</v>
      </c>
      <c r="D379" s="123" t="s">
        <v>560</v>
      </c>
      <c r="E379" s="146" t="s">
        <v>100</v>
      </c>
      <c r="F379" s="152"/>
      <c r="G379" s="128" t="s">
        <v>98</v>
      </c>
      <c r="H379" s="96">
        <v>45700</v>
      </c>
      <c r="I379" s="102">
        <v>22831.02</v>
      </c>
      <c r="J379" s="103">
        <v>22868.98</v>
      </c>
      <c r="K379" s="117" t="str">
        <f t="shared" si="6"/>
        <v>00010010000000000000</v>
      </c>
      <c r="L379" s="106" t="s">
        <v>559</v>
      </c>
    </row>
    <row r="380" spans="1:12" ht="33.75">
      <c r="A380" s="99" t="s">
        <v>561</v>
      </c>
      <c r="B380" s="100" t="s">
        <v>7</v>
      </c>
      <c r="C380" s="101" t="s">
        <v>98</v>
      </c>
      <c r="D380" s="123" t="s">
        <v>560</v>
      </c>
      <c r="E380" s="146" t="s">
        <v>563</v>
      </c>
      <c r="F380" s="152"/>
      <c r="G380" s="128" t="s">
        <v>98</v>
      </c>
      <c r="H380" s="96">
        <v>45700</v>
      </c>
      <c r="I380" s="102">
        <v>22831.02</v>
      </c>
      <c r="J380" s="103">
        <v>22868.98</v>
      </c>
      <c r="K380" s="117" t="str">
        <f t="shared" si="6"/>
        <v>00010019150082100000</v>
      </c>
      <c r="L380" s="106" t="s">
        <v>562</v>
      </c>
    </row>
    <row r="381" spans="1:12">
      <c r="A381" s="99" t="s">
        <v>564</v>
      </c>
      <c r="B381" s="100" t="s">
        <v>7</v>
      </c>
      <c r="C381" s="101" t="s">
        <v>98</v>
      </c>
      <c r="D381" s="123" t="s">
        <v>560</v>
      </c>
      <c r="E381" s="146" t="s">
        <v>563</v>
      </c>
      <c r="F381" s="152"/>
      <c r="G381" s="128" t="s">
        <v>566</v>
      </c>
      <c r="H381" s="96">
        <v>45700</v>
      </c>
      <c r="I381" s="102">
        <v>22831.02</v>
      </c>
      <c r="J381" s="103">
        <v>22868.98</v>
      </c>
      <c r="K381" s="117" t="str">
        <f t="shared" si="6"/>
        <v>00010019150082100300</v>
      </c>
      <c r="L381" s="106" t="s">
        <v>565</v>
      </c>
    </row>
    <row r="382" spans="1:12">
      <c r="A382" s="99" t="s">
        <v>567</v>
      </c>
      <c r="B382" s="100" t="s">
        <v>7</v>
      </c>
      <c r="C382" s="101" t="s">
        <v>98</v>
      </c>
      <c r="D382" s="123" t="s">
        <v>560</v>
      </c>
      <c r="E382" s="146" t="s">
        <v>563</v>
      </c>
      <c r="F382" s="152"/>
      <c r="G382" s="128" t="s">
        <v>569</v>
      </c>
      <c r="H382" s="96">
        <v>45700</v>
      </c>
      <c r="I382" s="102">
        <v>22831.02</v>
      </c>
      <c r="J382" s="103">
        <v>22868.98</v>
      </c>
      <c r="K382" s="117" t="str">
        <f t="shared" si="6"/>
        <v>00010019150082100310</v>
      </c>
      <c r="L382" s="106" t="s">
        <v>568</v>
      </c>
    </row>
    <row r="383" spans="1:12" s="84" customFormat="1">
      <c r="A383" s="79" t="s">
        <v>570</v>
      </c>
      <c r="B383" s="78" t="s">
        <v>7</v>
      </c>
      <c r="C383" s="120" t="s">
        <v>98</v>
      </c>
      <c r="D383" s="124" t="s">
        <v>560</v>
      </c>
      <c r="E383" s="149" t="s">
        <v>563</v>
      </c>
      <c r="F383" s="153"/>
      <c r="G383" s="121" t="s">
        <v>571</v>
      </c>
      <c r="H383" s="80">
        <v>45700</v>
      </c>
      <c r="I383" s="81">
        <v>22831.02</v>
      </c>
      <c r="J383" s="82">
        <f>IF(IF(H383="",0,H383)=0,0,(IF(H383&gt;0,IF(I383&gt;H383,0,H383-I383),IF(I383&gt;H383,H383-I383,0))))</f>
        <v>22868.98</v>
      </c>
      <c r="K383" s="117" t="str">
        <f t="shared" si="6"/>
        <v>00010019150082100312</v>
      </c>
      <c r="L383" s="83" t="str">
        <f>C383 &amp; D383 &amp;E383 &amp; F383 &amp; G383</f>
        <v>00010019150082100312</v>
      </c>
    </row>
    <row r="384" spans="1:12">
      <c r="A384" s="99" t="s">
        <v>572</v>
      </c>
      <c r="B384" s="100" t="s">
        <v>7</v>
      </c>
      <c r="C384" s="101" t="s">
        <v>98</v>
      </c>
      <c r="D384" s="123" t="s">
        <v>574</v>
      </c>
      <c r="E384" s="146" t="s">
        <v>100</v>
      </c>
      <c r="F384" s="152"/>
      <c r="G384" s="128" t="s">
        <v>98</v>
      </c>
      <c r="H384" s="96">
        <v>15500</v>
      </c>
      <c r="I384" s="102">
        <v>7798</v>
      </c>
      <c r="J384" s="103">
        <v>7702</v>
      </c>
      <c r="K384" s="117" t="str">
        <f t="shared" si="6"/>
        <v>00011000000000000000</v>
      </c>
      <c r="L384" s="106" t="s">
        <v>573</v>
      </c>
    </row>
    <row r="385" spans="1:12">
      <c r="A385" s="99" t="s">
        <v>575</v>
      </c>
      <c r="B385" s="100" t="s">
        <v>7</v>
      </c>
      <c r="C385" s="101" t="s">
        <v>98</v>
      </c>
      <c r="D385" s="123" t="s">
        <v>577</v>
      </c>
      <c r="E385" s="146" t="s">
        <v>100</v>
      </c>
      <c r="F385" s="152"/>
      <c r="G385" s="128" t="s">
        <v>98</v>
      </c>
      <c r="H385" s="96">
        <v>15500</v>
      </c>
      <c r="I385" s="102">
        <v>7798</v>
      </c>
      <c r="J385" s="103">
        <v>7702</v>
      </c>
      <c r="K385" s="117" t="str">
        <f t="shared" si="6"/>
        <v>00011010000000000000</v>
      </c>
      <c r="L385" s="106" t="s">
        <v>576</v>
      </c>
    </row>
    <row r="386" spans="1:12" ht="22.5">
      <c r="A386" s="99" t="s">
        <v>578</v>
      </c>
      <c r="B386" s="100" t="s">
        <v>7</v>
      </c>
      <c r="C386" s="101" t="s">
        <v>98</v>
      </c>
      <c r="D386" s="123" t="s">
        <v>577</v>
      </c>
      <c r="E386" s="146" t="s">
        <v>580</v>
      </c>
      <c r="F386" s="152"/>
      <c r="G386" s="128" t="s">
        <v>98</v>
      </c>
      <c r="H386" s="96">
        <v>5000</v>
      </c>
      <c r="I386" s="102">
        <v>5000</v>
      </c>
      <c r="J386" s="103">
        <v>0</v>
      </c>
      <c r="K386" s="117" t="str">
        <f t="shared" si="6"/>
        <v>00011011100000000000</v>
      </c>
      <c r="L386" s="106" t="s">
        <v>579</v>
      </c>
    </row>
    <row r="387" spans="1:12" ht="33.75">
      <c r="A387" s="99" t="s">
        <v>581</v>
      </c>
      <c r="B387" s="100" t="s">
        <v>7</v>
      </c>
      <c r="C387" s="101" t="s">
        <v>98</v>
      </c>
      <c r="D387" s="123" t="s">
        <v>577</v>
      </c>
      <c r="E387" s="146" t="s">
        <v>583</v>
      </c>
      <c r="F387" s="152"/>
      <c r="G387" s="128" t="s">
        <v>98</v>
      </c>
      <c r="H387" s="96">
        <v>5000</v>
      </c>
      <c r="I387" s="102">
        <v>5000</v>
      </c>
      <c r="J387" s="103">
        <v>0</v>
      </c>
      <c r="K387" s="117" t="str">
        <f t="shared" si="6"/>
        <v>00011011100123110000</v>
      </c>
      <c r="L387" s="106" t="s">
        <v>582</v>
      </c>
    </row>
    <row r="388" spans="1:12" ht="22.5">
      <c r="A388" s="99" t="s">
        <v>127</v>
      </c>
      <c r="B388" s="100" t="s">
        <v>7</v>
      </c>
      <c r="C388" s="101" t="s">
        <v>98</v>
      </c>
      <c r="D388" s="123" t="s">
        <v>577</v>
      </c>
      <c r="E388" s="146" t="s">
        <v>583</v>
      </c>
      <c r="F388" s="152"/>
      <c r="G388" s="128" t="s">
        <v>7</v>
      </c>
      <c r="H388" s="96">
        <v>5000</v>
      </c>
      <c r="I388" s="102">
        <v>5000</v>
      </c>
      <c r="J388" s="103">
        <v>0</v>
      </c>
      <c r="K388" s="117" t="str">
        <f t="shared" si="6"/>
        <v>00011011100123110200</v>
      </c>
      <c r="L388" s="106" t="s">
        <v>584</v>
      </c>
    </row>
    <row r="389" spans="1:12" ht="22.5">
      <c r="A389" s="99" t="s">
        <v>129</v>
      </c>
      <c r="B389" s="100" t="s">
        <v>7</v>
      </c>
      <c r="C389" s="101" t="s">
        <v>98</v>
      </c>
      <c r="D389" s="123" t="s">
        <v>577</v>
      </c>
      <c r="E389" s="146" t="s">
        <v>583</v>
      </c>
      <c r="F389" s="152"/>
      <c r="G389" s="128" t="s">
        <v>131</v>
      </c>
      <c r="H389" s="96">
        <v>5000</v>
      </c>
      <c r="I389" s="102">
        <v>5000</v>
      </c>
      <c r="J389" s="103">
        <v>0</v>
      </c>
      <c r="K389" s="117" t="str">
        <f t="shared" si="6"/>
        <v>00011011100123110240</v>
      </c>
      <c r="L389" s="106" t="s">
        <v>585</v>
      </c>
    </row>
    <row r="390" spans="1:12" s="84" customFormat="1">
      <c r="A390" s="79" t="s">
        <v>132</v>
      </c>
      <c r="B390" s="78" t="s">
        <v>7</v>
      </c>
      <c r="C390" s="120" t="s">
        <v>98</v>
      </c>
      <c r="D390" s="124" t="s">
        <v>577</v>
      </c>
      <c r="E390" s="149" t="s">
        <v>583</v>
      </c>
      <c r="F390" s="153"/>
      <c r="G390" s="121" t="s">
        <v>133</v>
      </c>
      <c r="H390" s="80">
        <v>5000</v>
      </c>
      <c r="I390" s="81">
        <v>5000</v>
      </c>
      <c r="J390" s="82">
        <f>IF(IF(H390="",0,H390)=0,0,(IF(H390&gt;0,IF(I390&gt;H390,0,H390-I390),IF(I390&gt;H390,H390-I390,0))))</f>
        <v>0</v>
      </c>
      <c r="K390" s="117" t="str">
        <f t="shared" si="6"/>
        <v>00011011100123110244</v>
      </c>
      <c r="L390" s="83" t="str">
        <f>C390 &amp; D390 &amp;E390 &amp; F390 &amp; G390</f>
        <v>00011011100123110244</v>
      </c>
    </row>
    <row r="391" spans="1:12">
      <c r="A391" s="99"/>
      <c r="B391" s="100" t="s">
        <v>7</v>
      </c>
      <c r="C391" s="101" t="s">
        <v>98</v>
      </c>
      <c r="D391" s="123" t="s">
        <v>577</v>
      </c>
      <c r="E391" s="146" t="s">
        <v>587</v>
      </c>
      <c r="F391" s="152"/>
      <c r="G391" s="128" t="s">
        <v>98</v>
      </c>
      <c r="H391" s="96">
        <v>10500</v>
      </c>
      <c r="I391" s="102">
        <v>2798</v>
      </c>
      <c r="J391" s="103">
        <v>7702</v>
      </c>
      <c r="K391" s="117" t="str">
        <f t="shared" si="6"/>
        <v>00011019810011130000</v>
      </c>
      <c r="L391" s="106" t="s">
        <v>586</v>
      </c>
    </row>
    <row r="392" spans="1:12" ht="22.5">
      <c r="A392" s="99" t="s">
        <v>127</v>
      </c>
      <c r="B392" s="100" t="s">
        <v>7</v>
      </c>
      <c r="C392" s="101" t="s">
        <v>98</v>
      </c>
      <c r="D392" s="123" t="s">
        <v>577</v>
      </c>
      <c r="E392" s="146" t="s">
        <v>587</v>
      </c>
      <c r="F392" s="152"/>
      <c r="G392" s="128" t="s">
        <v>7</v>
      </c>
      <c r="H392" s="96">
        <v>10500</v>
      </c>
      <c r="I392" s="102">
        <v>2798</v>
      </c>
      <c r="J392" s="103">
        <v>7702</v>
      </c>
      <c r="K392" s="117" t="str">
        <f t="shared" si="6"/>
        <v>00011019810011130200</v>
      </c>
      <c r="L392" s="106" t="s">
        <v>588</v>
      </c>
    </row>
    <row r="393" spans="1:12" ht="22.5">
      <c r="A393" s="99" t="s">
        <v>129</v>
      </c>
      <c r="B393" s="100" t="s">
        <v>7</v>
      </c>
      <c r="C393" s="101" t="s">
        <v>98</v>
      </c>
      <c r="D393" s="123" t="s">
        <v>577</v>
      </c>
      <c r="E393" s="146" t="s">
        <v>587</v>
      </c>
      <c r="F393" s="152"/>
      <c r="G393" s="128" t="s">
        <v>131</v>
      </c>
      <c r="H393" s="96">
        <v>10500</v>
      </c>
      <c r="I393" s="102">
        <v>2798</v>
      </c>
      <c r="J393" s="103">
        <v>7702</v>
      </c>
      <c r="K393" s="117" t="str">
        <f t="shared" si="6"/>
        <v>00011019810011130240</v>
      </c>
      <c r="L393" s="106" t="s">
        <v>589</v>
      </c>
    </row>
    <row r="394" spans="1:12" s="84" customFormat="1">
      <c r="A394" s="79" t="s">
        <v>132</v>
      </c>
      <c r="B394" s="78" t="s">
        <v>7</v>
      </c>
      <c r="C394" s="120" t="s">
        <v>98</v>
      </c>
      <c r="D394" s="124" t="s">
        <v>577</v>
      </c>
      <c r="E394" s="149" t="s">
        <v>587</v>
      </c>
      <c r="F394" s="153"/>
      <c r="G394" s="121" t="s">
        <v>133</v>
      </c>
      <c r="H394" s="80">
        <v>10500</v>
      </c>
      <c r="I394" s="81">
        <v>2798</v>
      </c>
      <c r="J394" s="82">
        <f>IF(IF(H394="",0,H394)=0,0,(IF(H394&gt;0,IF(I394&gt;H394,0,H394-I394),IF(I394&gt;H394,H394-I394,0))))</f>
        <v>7702</v>
      </c>
      <c r="K394" s="117" t="str">
        <f t="shared" si="6"/>
        <v>00011019810011130244</v>
      </c>
      <c r="L394" s="83" t="str">
        <f>C394 &amp; D394 &amp;E394 &amp; F394 &amp; G394</f>
        <v>00011019810011130244</v>
      </c>
    </row>
    <row r="395" spans="1:12">
      <c r="A395" s="99" t="s">
        <v>590</v>
      </c>
      <c r="B395" s="100" t="s">
        <v>7</v>
      </c>
      <c r="C395" s="101" t="s">
        <v>98</v>
      </c>
      <c r="D395" s="123" t="s">
        <v>592</v>
      </c>
      <c r="E395" s="146" t="s">
        <v>100</v>
      </c>
      <c r="F395" s="152"/>
      <c r="G395" s="128" t="s">
        <v>98</v>
      </c>
      <c r="H395" s="96">
        <v>3000</v>
      </c>
      <c r="I395" s="102">
        <v>2796</v>
      </c>
      <c r="J395" s="103">
        <v>204</v>
      </c>
      <c r="K395" s="117" t="str">
        <f t="shared" si="6"/>
        <v>00012000000000000000</v>
      </c>
      <c r="L395" s="106" t="s">
        <v>591</v>
      </c>
    </row>
    <row r="396" spans="1:12">
      <c r="A396" s="99" t="s">
        <v>593</v>
      </c>
      <c r="B396" s="100" t="s">
        <v>7</v>
      </c>
      <c r="C396" s="101" t="s">
        <v>98</v>
      </c>
      <c r="D396" s="123" t="s">
        <v>595</v>
      </c>
      <c r="E396" s="146" t="s">
        <v>100</v>
      </c>
      <c r="F396" s="152"/>
      <c r="G396" s="128" t="s">
        <v>98</v>
      </c>
      <c r="H396" s="96">
        <v>3000</v>
      </c>
      <c r="I396" s="102">
        <v>2796</v>
      </c>
      <c r="J396" s="103">
        <v>204</v>
      </c>
      <c r="K396" s="117" t="str">
        <f t="shared" si="6"/>
        <v>00012020000000000000</v>
      </c>
      <c r="L396" s="106" t="s">
        <v>594</v>
      </c>
    </row>
    <row r="397" spans="1:12">
      <c r="A397" s="99"/>
      <c r="B397" s="100" t="s">
        <v>7</v>
      </c>
      <c r="C397" s="101" t="s">
        <v>98</v>
      </c>
      <c r="D397" s="123" t="s">
        <v>595</v>
      </c>
      <c r="E397" s="146" t="s">
        <v>597</v>
      </c>
      <c r="F397" s="152"/>
      <c r="G397" s="128" t="s">
        <v>98</v>
      </c>
      <c r="H397" s="96">
        <v>3000</v>
      </c>
      <c r="I397" s="102">
        <v>2796</v>
      </c>
      <c r="J397" s="103">
        <v>204</v>
      </c>
      <c r="K397" s="117" t="str">
        <f t="shared" si="6"/>
        <v>00012029910011140000</v>
      </c>
      <c r="L397" s="106" t="s">
        <v>596</v>
      </c>
    </row>
    <row r="398" spans="1:12" ht="22.5">
      <c r="A398" s="99" t="s">
        <v>127</v>
      </c>
      <c r="B398" s="100" t="s">
        <v>7</v>
      </c>
      <c r="C398" s="101" t="s">
        <v>98</v>
      </c>
      <c r="D398" s="123" t="s">
        <v>595</v>
      </c>
      <c r="E398" s="146" t="s">
        <v>597</v>
      </c>
      <c r="F398" s="152"/>
      <c r="G398" s="128" t="s">
        <v>7</v>
      </c>
      <c r="H398" s="96">
        <v>3000</v>
      </c>
      <c r="I398" s="102">
        <v>2796</v>
      </c>
      <c r="J398" s="103">
        <v>204</v>
      </c>
      <c r="K398" s="117" t="str">
        <f t="shared" si="6"/>
        <v>00012029910011140200</v>
      </c>
      <c r="L398" s="106" t="s">
        <v>598</v>
      </c>
    </row>
    <row r="399" spans="1:12" ht="22.5">
      <c r="A399" s="99" t="s">
        <v>129</v>
      </c>
      <c r="B399" s="100" t="s">
        <v>7</v>
      </c>
      <c r="C399" s="101" t="s">
        <v>98</v>
      </c>
      <c r="D399" s="123" t="s">
        <v>595</v>
      </c>
      <c r="E399" s="146" t="s">
        <v>597</v>
      </c>
      <c r="F399" s="152"/>
      <c r="G399" s="128" t="s">
        <v>131</v>
      </c>
      <c r="H399" s="96">
        <v>3000</v>
      </c>
      <c r="I399" s="102">
        <v>2796</v>
      </c>
      <c r="J399" s="103">
        <v>204</v>
      </c>
      <c r="K399" s="117" t="str">
        <f t="shared" si="6"/>
        <v>00012029910011140240</v>
      </c>
      <c r="L399" s="106" t="s">
        <v>599</v>
      </c>
    </row>
    <row r="400" spans="1:12" s="84" customFormat="1">
      <c r="A400" s="79" t="s">
        <v>132</v>
      </c>
      <c r="B400" s="78" t="s">
        <v>7</v>
      </c>
      <c r="C400" s="120" t="s">
        <v>98</v>
      </c>
      <c r="D400" s="124" t="s">
        <v>595</v>
      </c>
      <c r="E400" s="149" t="s">
        <v>597</v>
      </c>
      <c r="F400" s="153"/>
      <c r="G400" s="121" t="s">
        <v>133</v>
      </c>
      <c r="H400" s="80">
        <v>3000</v>
      </c>
      <c r="I400" s="81">
        <v>2796</v>
      </c>
      <c r="J400" s="82">
        <f>IF(IF(H400="",0,H400)=0,0,(IF(H400&gt;0,IF(I400&gt;H400,0,H400-I400),IF(I400&gt;H400,H400-I400,0))))</f>
        <v>204</v>
      </c>
      <c r="K400" s="117" t="str">
        <f t="shared" si="6"/>
        <v>00012029910011140244</v>
      </c>
      <c r="L400" s="83" t="str">
        <f>C400 &amp; D400 &amp;E400 &amp; F400 &amp; G400</f>
        <v>00012029910011140244</v>
      </c>
    </row>
    <row r="401" spans="1:12" ht="5.25" hidden="1" customHeight="1" thickBot="1">
      <c r="A401" s="18"/>
      <c r="B401" s="30"/>
      <c r="C401" s="31"/>
      <c r="D401" s="31"/>
      <c r="E401" s="31"/>
      <c r="F401" s="31"/>
      <c r="G401" s="31"/>
      <c r="H401" s="47"/>
      <c r="I401" s="48"/>
      <c r="J401" s="53"/>
      <c r="K401" s="115"/>
    </row>
    <row r="402" spans="1:12" ht="13.5" thickBot="1">
      <c r="A402" s="26"/>
      <c r="B402" s="26"/>
      <c r="C402" s="22"/>
      <c r="D402" s="22"/>
      <c r="E402" s="22"/>
      <c r="F402" s="22"/>
      <c r="G402" s="22"/>
      <c r="H402" s="46"/>
      <c r="I402" s="46"/>
      <c r="J402" s="46"/>
      <c r="K402" s="46"/>
    </row>
    <row r="403" spans="1:12" ht="28.5" customHeight="1" thickBot="1">
      <c r="A403" s="41" t="s">
        <v>18</v>
      </c>
      <c r="B403" s="42">
        <v>450</v>
      </c>
      <c r="C403" s="190" t="s">
        <v>17</v>
      </c>
      <c r="D403" s="191"/>
      <c r="E403" s="191"/>
      <c r="F403" s="191"/>
      <c r="G403" s="192"/>
      <c r="H403" s="54">
        <f>0-H411</f>
        <v>-1172733.77</v>
      </c>
      <c r="I403" s="54">
        <f>I15-I78</f>
        <v>-83366.100000000006</v>
      </c>
      <c r="J403" s="92" t="s">
        <v>17</v>
      </c>
    </row>
    <row r="404" spans="1:12">
      <c r="A404" s="26"/>
      <c r="B404" s="29"/>
      <c r="C404" s="22"/>
      <c r="D404" s="22"/>
      <c r="E404" s="22"/>
      <c r="F404" s="22"/>
      <c r="G404" s="22"/>
      <c r="H404" s="22"/>
      <c r="I404" s="22"/>
      <c r="J404" s="22"/>
    </row>
    <row r="405" spans="1:12" ht="15">
      <c r="A405" s="174" t="s">
        <v>32</v>
      </c>
      <c r="B405" s="174"/>
      <c r="C405" s="174"/>
      <c r="D405" s="174"/>
      <c r="E405" s="174"/>
      <c r="F405" s="174"/>
      <c r="G405" s="174"/>
      <c r="H405" s="174"/>
      <c r="I405" s="174"/>
      <c r="J405" s="174"/>
      <c r="K405" s="112"/>
    </row>
    <row r="406" spans="1:12">
      <c r="A406" s="8"/>
      <c r="B406" s="25"/>
      <c r="C406" s="9"/>
      <c r="D406" s="9"/>
      <c r="E406" s="9"/>
      <c r="F406" s="9"/>
      <c r="G406" s="9"/>
      <c r="H406" s="10"/>
      <c r="I406" s="10"/>
      <c r="J406" s="40" t="s">
        <v>27</v>
      </c>
      <c r="K406" s="40"/>
    </row>
    <row r="407" spans="1:12" ht="17.100000000000001" customHeight="1">
      <c r="A407" s="162" t="s">
        <v>39</v>
      </c>
      <c r="B407" s="162" t="s">
        <v>40</v>
      </c>
      <c r="C407" s="175" t="s">
        <v>45</v>
      </c>
      <c r="D407" s="176"/>
      <c r="E407" s="176"/>
      <c r="F407" s="176"/>
      <c r="G407" s="177"/>
      <c r="H407" s="162" t="s">
        <v>42</v>
      </c>
      <c r="I407" s="162" t="s">
        <v>23</v>
      </c>
      <c r="J407" s="162" t="s">
        <v>43</v>
      </c>
      <c r="K407" s="113"/>
    </row>
    <row r="408" spans="1:12" ht="17.100000000000001" customHeight="1">
      <c r="A408" s="163"/>
      <c r="B408" s="163"/>
      <c r="C408" s="178"/>
      <c r="D408" s="179"/>
      <c r="E408" s="179"/>
      <c r="F408" s="179"/>
      <c r="G408" s="180"/>
      <c r="H408" s="163"/>
      <c r="I408" s="163"/>
      <c r="J408" s="163"/>
      <c r="K408" s="113"/>
    </row>
    <row r="409" spans="1:12" ht="17.100000000000001" customHeight="1">
      <c r="A409" s="164"/>
      <c r="B409" s="164"/>
      <c r="C409" s="181"/>
      <c r="D409" s="182"/>
      <c r="E409" s="182"/>
      <c r="F409" s="182"/>
      <c r="G409" s="183"/>
      <c r="H409" s="164"/>
      <c r="I409" s="164"/>
      <c r="J409" s="164"/>
      <c r="K409" s="113"/>
    </row>
    <row r="410" spans="1:12" ht="13.5" thickBot="1">
      <c r="A410" s="70">
        <v>1</v>
      </c>
      <c r="B410" s="12">
        <v>2</v>
      </c>
      <c r="C410" s="171">
        <v>3</v>
      </c>
      <c r="D410" s="172"/>
      <c r="E410" s="172"/>
      <c r="F410" s="172"/>
      <c r="G410" s="173"/>
      <c r="H410" s="13" t="s">
        <v>2</v>
      </c>
      <c r="I410" s="13" t="s">
        <v>25</v>
      </c>
      <c r="J410" s="13" t="s">
        <v>26</v>
      </c>
      <c r="K410" s="114"/>
    </row>
    <row r="411" spans="1:12" ht="12.75" customHeight="1">
      <c r="A411" s="74" t="s">
        <v>33</v>
      </c>
      <c r="B411" s="38" t="s">
        <v>8</v>
      </c>
      <c r="C411" s="184" t="s">
        <v>17</v>
      </c>
      <c r="D411" s="185"/>
      <c r="E411" s="185"/>
      <c r="F411" s="185"/>
      <c r="G411" s="186"/>
      <c r="H411" s="66">
        <f>H413+H418+H423</f>
        <v>1172733.77</v>
      </c>
      <c r="I411" s="66">
        <f>I413+I418+I423</f>
        <v>83366.100000000006</v>
      </c>
      <c r="J411" s="127">
        <f>J413+J418+J423</f>
        <v>1089367.67</v>
      </c>
    </row>
    <row r="412" spans="1:12" ht="12.75" customHeight="1">
      <c r="A412" s="75" t="s">
        <v>11</v>
      </c>
      <c r="B412" s="39"/>
      <c r="C412" s="205"/>
      <c r="D412" s="206"/>
      <c r="E412" s="206"/>
      <c r="F412" s="206"/>
      <c r="G412" s="207"/>
      <c r="H412" s="43"/>
      <c r="I412" s="44"/>
      <c r="J412" s="45"/>
    </row>
    <row r="413" spans="1:12" ht="12.75" customHeight="1">
      <c r="A413" s="74" t="s">
        <v>34</v>
      </c>
      <c r="B413" s="49" t="s">
        <v>12</v>
      </c>
      <c r="C413" s="154" t="s">
        <v>17</v>
      </c>
      <c r="D413" s="155"/>
      <c r="E413" s="155"/>
      <c r="F413" s="155"/>
      <c r="G413" s="156"/>
      <c r="H413" s="52">
        <v>0</v>
      </c>
      <c r="I413" s="52">
        <v>0</v>
      </c>
      <c r="J413" s="89">
        <v>0</v>
      </c>
    </row>
    <row r="414" spans="1:12" ht="12.75" customHeight="1">
      <c r="A414" s="75" t="s">
        <v>10</v>
      </c>
      <c r="B414" s="50"/>
      <c r="C414" s="194"/>
      <c r="D414" s="195"/>
      <c r="E414" s="195"/>
      <c r="F414" s="195"/>
      <c r="G414" s="196"/>
      <c r="H414" s="62"/>
      <c r="I414" s="63"/>
      <c r="J414" s="64"/>
    </row>
    <row r="415" spans="1:12" hidden="1">
      <c r="A415" s="130"/>
      <c r="B415" s="131" t="s">
        <v>12</v>
      </c>
      <c r="C415" s="132"/>
      <c r="D415" s="202"/>
      <c r="E415" s="203"/>
      <c r="F415" s="203"/>
      <c r="G415" s="204"/>
      <c r="H415" s="133"/>
      <c r="I415" s="134"/>
      <c r="J415" s="135"/>
      <c r="K415" s="136" t="str">
        <f>C415 &amp; D415 &amp; G415</f>
        <v/>
      </c>
      <c r="L415" s="137"/>
    </row>
    <row r="416" spans="1:12" s="84" customFormat="1">
      <c r="A416" s="138"/>
      <c r="B416" s="139" t="s">
        <v>12</v>
      </c>
      <c r="C416" s="140"/>
      <c r="D416" s="208"/>
      <c r="E416" s="208"/>
      <c r="F416" s="208"/>
      <c r="G416" s="209"/>
      <c r="H416" s="141"/>
      <c r="I416" s="142"/>
      <c r="J416" s="143">
        <f>IF(IF(H416="",0,H416)=0,0,(IF(H416&gt;0,IF(I416&gt;H416,0,H416-I416),IF(I416&gt;H416,H416-I416,0))))</f>
        <v>0</v>
      </c>
      <c r="K416" s="144" t="str">
        <f>C416 &amp; D416 &amp; G416</f>
        <v/>
      </c>
      <c r="L416" s="145" t="str">
        <f>C416 &amp; D416 &amp; G416</f>
        <v/>
      </c>
    </row>
    <row r="417" spans="1:12" ht="12.75" hidden="1" customHeight="1">
      <c r="A417" s="76"/>
      <c r="B417" s="17"/>
      <c r="C417" s="14"/>
      <c r="D417" s="14"/>
      <c r="E417" s="14"/>
      <c r="F417" s="14"/>
      <c r="G417" s="14"/>
      <c r="H417" s="34"/>
      <c r="I417" s="35"/>
      <c r="J417" s="55"/>
      <c r="K417" s="116"/>
    </row>
    <row r="418" spans="1:12" ht="12.75" customHeight="1">
      <c r="A418" s="74" t="s">
        <v>35</v>
      </c>
      <c r="B418" s="50" t="s">
        <v>13</v>
      </c>
      <c r="C418" s="194" t="s">
        <v>17</v>
      </c>
      <c r="D418" s="195"/>
      <c r="E418" s="195"/>
      <c r="F418" s="195"/>
      <c r="G418" s="196"/>
      <c r="H418" s="52">
        <v>0</v>
      </c>
      <c r="I418" s="52">
        <v>0</v>
      </c>
      <c r="J418" s="90">
        <v>0</v>
      </c>
    </row>
    <row r="419" spans="1:12" ht="12.75" customHeight="1">
      <c r="A419" s="75" t="s">
        <v>10</v>
      </c>
      <c r="B419" s="50"/>
      <c r="C419" s="194"/>
      <c r="D419" s="195"/>
      <c r="E419" s="195"/>
      <c r="F419" s="195"/>
      <c r="G419" s="196"/>
      <c r="H419" s="62"/>
      <c r="I419" s="63"/>
      <c r="J419" s="64"/>
    </row>
    <row r="420" spans="1:12" ht="12.75" hidden="1" customHeight="1">
      <c r="A420" s="130"/>
      <c r="B420" s="131" t="s">
        <v>13</v>
      </c>
      <c r="C420" s="132"/>
      <c r="D420" s="202"/>
      <c r="E420" s="203"/>
      <c r="F420" s="203"/>
      <c r="G420" s="204"/>
      <c r="H420" s="133"/>
      <c r="I420" s="134"/>
      <c r="J420" s="135"/>
      <c r="K420" s="136" t="str">
        <f>C420 &amp; D420 &amp; G420</f>
        <v/>
      </c>
      <c r="L420" s="137"/>
    </row>
    <row r="421" spans="1:12" s="84" customFormat="1">
      <c r="A421" s="138"/>
      <c r="B421" s="139" t="s">
        <v>13</v>
      </c>
      <c r="C421" s="140"/>
      <c r="D421" s="208"/>
      <c r="E421" s="208"/>
      <c r="F421" s="208"/>
      <c r="G421" s="209"/>
      <c r="H421" s="141"/>
      <c r="I421" s="142"/>
      <c r="J421" s="143">
        <f>IF(IF(H421="",0,H421)=0,0,(IF(H421&gt;0,IF(I421&gt;H421,0,H421-I421),IF(I421&gt;H421,H421-I421,0))))</f>
        <v>0</v>
      </c>
      <c r="K421" s="144" t="str">
        <f>C421 &amp; D421 &amp; G421</f>
        <v/>
      </c>
      <c r="L421" s="145" t="str">
        <f>C421 &amp; D421 &amp; G421</f>
        <v/>
      </c>
    </row>
    <row r="422" spans="1:12" ht="12.75" hidden="1" customHeight="1">
      <c r="A422" s="76"/>
      <c r="B422" s="16"/>
      <c r="C422" s="14"/>
      <c r="D422" s="14"/>
      <c r="E422" s="14"/>
      <c r="F422" s="14"/>
      <c r="G422" s="14"/>
      <c r="H422" s="34"/>
      <c r="I422" s="35"/>
      <c r="J422" s="55"/>
      <c r="K422" s="116"/>
    </row>
    <row r="423" spans="1:12" ht="12.75" customHeight="1">
      <c r="A423" s="74" t="s">
        <v>16</v>
      </c>
      <c r="B423" s="50" t="s">
        <v>9</v>
      </c>
      <c r="C423" s="199" t="s">
        <v>53</v>
      </c>
      <c r="D423" s="200"/>
      <c r="E423" s="200"/>
      <c r="F423" s="200"/>
      <c r="G423" s="201"/>
      <c r="H423" s="52">
        <v>1172733.77</v>
      </c>
      <c r="I423" s="52">
        <v>83366.100000000006</v>
      </c>
      <c r="J423" s="91">
        <f>IF(IF(H423="",0,H423)=0,0,(IF(H423&gt;0,IF(I423&gt;H423,0,H423-I423),IF(I423&gt;H423,H423-I423,0))))</f>
        <v>1089367.67</v>
      </c>
    </row>
    <row r="424" spans="1:12" ht="22.5">
      <c r="A424" s="74" t="s">
        <v>54</v>
      </c>
      <c r="B424" s="50" t="s">
        <v>9</v>
      </c>
      <c r="C424" s="199" t="s">
        <v>55</v>
      </c>
      <c r="D424" s="200"/>
      <c r="E424" s="200"/>
      <c r="F424" s="200"/>
      <c r="G424" s="201"/>
      <c r="H424" s="52">
        <v>1172733.77</v>
      </c>
      <c r="I424" s="52">
        <v>83366.100000000006</v>
      </c>
      <c r="J424" s="91">
        <f>IF(IF(H424="",0,H424)=0,0,(IF(H424&gt;0,IF(I424&gt;H424,0,H424-I424),IF(I424&gt;H424,H424-I424,0))))</f>
        <v>1089367.67</v>
      </c>
    </row>
    <row r="425" spans="1:12" ht="35.25" customHeight="1">
      <c r="A425" s="74" t="s">
        <v>57</v>
      </c>
      <c r="B425" s="50" t="s">
        <v>9</v>
      </c>
      <c r="C425" s="199" t="s">
        <v>56</v>
      </c>
      <c r="D425" s="200"/>
      <c r="E425" s="200"/>
      <c r="F425" s="200"/>
      <c r="G425" s="201"/>
      <c r="H425" s="52">
        <v>0</v>
      </c>
      <c r="I425" s="52">
        <v>0</v>
      </c>
      <c r="J425" s="91">
        <f>IF(IF(H425="",0,H425)=0,0,(IF(H425&gt;0,IF(I425&gt;H425,0,H425-I425),IF(I425&gt;H425,H425-I425,0))))</f>
        <v>0</v>
      </c>
    </row>
    <row r="426" spans="1:12">
      <c r="A426" s="108" t="s">
        <v>71</v>
      </c>
      <c r="B426" s="109" t="s">
        <v>14</v>
      </c>
      <c r="C426" s="107" t="s">
        <v>72</v>
      </c>
      <c r="D426" s="157" t="s">
        <v>73</v>
      </c>
      <c r="E426" s="158"/>
      <c r="F426" s="158"/>
      <c r="G426" s="159"/>
      <c r="H426" s="96">
        <v>-20873647</v>
      </c>
      <c r="I426" s="96">
        <v>-7535032.1100000003</v>
      </c>
      <c r="J426" s="111" t="s">
        <v>58</v>
      </c>
      <c r="K426" s="106" t="str">
        <f t="shared" ref="K426:K435" si="7">C426 &amp; D426 &amp; G426</f>
        <v>10000000000000000000</v>
      </c>
      <c r="L426" s="106" t="s">
        <v>74</v>
      </c>
    </row>
    <row r="427" spans="1:12">
      <c r="A427" s="108" t="s">
        <v>87</v>
      </c>
      <c r="B427" s="109" t="s">
        <v>14</v>
      </c>
      <c r="C427" s="107" t="s">
        <v>72</v>
      </c>
      <c r="D427" s="157" t="s">
        <v>86</v>
      </c>
      <c r="E427" s="158"/>
      <c r="F427" s="158"/>
      <c r="G427" s="159"/>
      <c r="H427" s="96">
        <v>-20873647</v>
      </c>
      <c r="I427" s="96">
        <v>-7535032.1100000003</v>
      </c>
      <c r="J427" s="111" t="s">
        <v>58</v>
      </c>
      <c r="K427" s="106" t="str">
        <f t="shared" si="7"/>
        <v>10001050000000000500</v>
      </c>
      <c r="L427" s="106" t="s">
        <v>88</v>
      </c>
    </row>
    <row r="428" spans="1:12">
      <c r="A428" s="108" t="s">
        <v>90</v>
      </c>
      <c r="B428" s="109" t="s">
        <v>14</v>
      </c>
      <c r="C428" s="107" t="s">
        <v>72</v>
      </c>
      <c r="D428" s="157" t="s">
        <v>89</v>
      </c>
      <c r="E428" s="158"/>
      <c r="F428" s="158"/>
      <c r="G428" s="159"/>
      <c r="H428" s="96">
        <v>-20873647</v>
      </c>
      <c r="I428" s="96">
        <v>-7535032.1100000003</v>
      </c>
      <c r="J428" s="111" t="s">
        <v>58</v>
      </c>
      <c r="K428" s="106" t="str">
        <f t="shared" si="7"/>
        <v>10001050200000000500</v>
      </c>
      <c r="L428" s="106" t="s">
        <v>91</v>
      </c>
    </row>
    <row r="429" spans="1:12" ht="22.5">
      <c r="A429" s="108" t="s">
        <v>93</v>
      </c>
      <c r="B429" s="109" t="s">
        <v>14</v>
      </c>
      <c r="C429" s="107" t="s">
        <v>72</v>
      </c>
      <c r="D429" s="157" t="s">
        <v>92</v>
      </c>
      <c r="E429" s="158"/>
      <c r="F429" s="158"/>
      <c r="G429" s="159"/>
      <c r="H429" s="96">
        <v>-20873647</v>
      </c>
      <c r="I429" s="96">
        <v>-7535032.1100000003</v>
      </c>
      <c r="J429" s="111" t="s">
        <v>58</v>
      </c>
      <c r="K429" s="106" t="str">
        <f t="shared" si="7"/>
        <v>10001050201000000510</v>
      </c>
      <c r="L429" s="106" t="s">
        <v>94</v>
      </c>
    </row>
    <row r="430" spans="1:12" ht="22.5">
      <c r="A430" s="94" t="s">
        <v>96</v>
      </c>
      <c r="B430" s="110" t="s">
        <v>14</v>
      </c>
      <c r="C430" s="122" t="s">
        <v>72</v>
      </c>
      <c r="D430" s="160" t="s">
        <v>95</v>
      </c>
      <c r="E430" s="160"/>
      <c r="F430" s="160"/>
      <c r="G430" s="161"/>
      <c r="H430" s="77">
        <v>-20873647</v>
      </c>
      <c r="I430" s="77">
        <v>-7535032.1100000003</v>
      </c>
      <c r="J430" s="65" t="s">
        <v>17</v>
      </c>
      <c r="K430" s="106" t="str">
        <f t="shared" si="7"/>
        <v>10001050201100000510</v>
      </c>
      <c r="L430" s="4" t="str">
        <f>C430 &amp; D430 &amp; G430</f>
        <v>10001050201100000510</v>
      </c>
    </row>
    <row r="431" spans="1:12">
      <c r="A431" s="108" t="s">
        <v>71</v>
      </c>
      <c r="B431" s="109" t="s">
        <v>15</v>
      </c>
      <c r="C431" s="107" t="s">
        <v>72</v>
      </c>
      <c r="D431" s="157" t="s">
        <v>73</v>
      </c>
      <c r="E431" s="158"/>
      <c r="F431" s="158"/>
      <c r="G431" s="159"/>
      <c r="H431" s="96">
        <v>22046380.77</v>
      </c>
      <c r="I431" s="96">
        <v>7618398.21</v>
      </c>
      <c r="J431" s="111" t="s">
        <v>58</v>
      </c>
      <c r="K431" s="106" t="str">
        <f t="shared" si="7"/>
        <v>10000000000000000000</v>
      </c>
      <c r="L431" s="106" t="s">
        <v>74</v>
      </c>
    </row>
    <row r="432" spans="1:12">
      <c r="A432" s="108" t="s">
        <v>75</v>
      </c>
      <c r="B432" s="109" t="s">
        <v>15</v>
      </c>
      <c r="C432" s="107" t="s">
        <v>72</v>
      </c>
      <c r="D432" s="157" t="s">
        <v>76</v>
      </c>
      <c r="E432" s="158"/>
      <c r="F432" s="158"/>
      <c r="G432" s="159"/>
      <c r="H432" s="96">
        <v>22046380.77</v>
      </c>
      <c r="I432" s="96">
        <v>7618398.21</v>
      </c>
      <c r="J432" s="111" t="s">
        <v>58</v>
      </c>
      <c r="K432" s="106" t="str">
        <f t="shared" si="7"/>
        <v>10001050000000000600</v>
      </c>
      <c r="L432" s="106" t="s">
        <v>77</v>
      </c>
    </row>
    <row r="433" spans="1:12">
      <c r="A433" s="108" t="s">
        <v>78</v>
      </c>
      <c r="B433" s="109" t="s">
        <v>15</v>
      </c>
      <c r="C433" s="107" t="s">
        <v>72</v>
      </c>
      <c r="D433" s="157" t="s">
        <v>79</v>
      </c>
      <c r="E433" s="158"/>
      <c r="F433" s="158"/>
      <c r="G433" s="159"/>
      <c r="H433" s="96">
        <v>22046380.77</v>
      </c>
      <c r="I433" s="96">
        <v>7618398.21</v>
      </c>
      <c r="J433" s="111" t="s">
        <v>58</v>
      </c>
      <c r="K433" s="106" t="str">
        <f t="shared" si="7"/>
        <v>10001050200000000600</v>
      </c>
      <c r="L433" s="106" t="s">
        <v>80</v>
      </c>
    </row>
    <row r="434" spans="1:12" ht="22.5">
      <c r="A434" s="108" t="s">
        <v>81</v>
      </c>
      <c r="B434" s="109" t="s">
        <v>15</v>
      </c>
      <c r="C434" s="107" t="s">
        <v>72</v>
      </c>
      <c r="D434" s="157" t="s">
        <v>82</v>
      </c>
      <c r="E434" s="158"/>
      <c r="F434" s="158"/>
      <c r="G434" s="159"/>
      <c r="H434" s="96">
        <v>22046380.77</v>
      </c>
      <c r="I434" s="96">
        <v>7618398.21</v>
      </c>
      <c r="J434" s="111" t="s">
        <v>58</v>
      </c>
      <c r="K434" s="106" t="str">
        <f t="shared" si="7"/>
        <v>10001050201000000610</v>
      </c>
      <c r="L434" s="106" t="s">
        <v>83</v>
      </c>
    </row>
    <row r="435" spans="1:12" ht="22.5">
      <c r="A435" s="95" t="s">
        <v>84</v>
      </c>
      <c r="B435" s="110" t="s">
        <v>15</v>
      </c>
      <c r="C435" s="122" t="s">
        <v>72</v>
      </c>
      <c r="D435" s="160" t="s">
        <v>85</v>
      </c>
      <c r="E435" s="160"/>
      <c r="F435" s="160"/>
      <c r="G435" s="161"/>
      <c r="H435" s="97">
        <v>22046380.77</v>
      </c>
      <c r="I435" s="97">
        <v>7618398.21</v>
      </c>
      <c r="J435" s="98" t="s">
        <v>17</v>
      </c>
      <c r="K435" s="105" t="str">
        <f t="shared" si="7"/>
        <v>10001050201100000610</v>
      </c>
      <c r="L435" s="4" t="str">
        <f>C435 &amp; D435 &amp; G435</f>
        <v>10001050201100000610</v>
      </c>
    </row>
    <row r="436" spans="1:12">
      <c r="A436" s="26"/>
      <c r="B436" s="29"/>
      <c r="C436" s="22"/>
      <c r="D436" s="22"/>
      <c r="E436" s="22"/>
      <c r="F436" s="22"/>
      <c r="G436" s="22"/>
      <c r="H436" s="22"/>
      <c r="I436" s="22"/>
      <c r="J436" s="22"/>
      <c r="K436" s="22"/>
    </row>
    <row r="437" spans="1:12">
      <c r="A437" s="26"/>
      <c r="B437" s="29"/>
      <c r="C437" s="22"/>
      <c r="D437" s="22"/>
      <c r="E437" s="22"/>
      <c r="F437" s="22"/>
      <c r="G437" s="22"/>
      <c r="H437" s="22"/>
      <c r="I437" s="22"/>
      <c r="J437" s="22"/>
      <c r="K437" s="93"/>
      <c r="L437" s="93"/>
    </row>
    <row r="438" spans="1:12" ht="21.75" customHeight="1">
      <c r="A438" s="24" t="s">
        <v>48</v>
      </c>
      <c r="B438" s="197"/>
      <c r="C438" s="197"/>
      <c r="D438" s="197"/>
      <c r="E438" s="29"/>
      <c r="F438" s="29"/>
      <c r="G438" s="22"/>
      <c r="H438" s="68" t="s">
        <v>50</v>
      </c>
      <c r="I438" s="67"/>
      <c r="J438" s="67"/>
      <c r="K438" s="93"/>
      <c r="L438" s="93"/>
    </row>
    <row r="439" spans="1:12">
      <c r="A439" s="3" t="s">
        <v>46</v>
      </c>
      <c r="B439" s="193" t="s">
        <v>47</v>
      </c>
      <c r="C439" s="193"/>
      <c r="D439" s="193"/>
      <c r="E439" s="29"/>
      <c r="F439" s="29"/>
      <c r="G439" s="22"/>
      <c r="H439" s="22"/>
      <c r="I439" s="69" t="s">
        <v>51</v>
      </c>
      <c r="J439" s="29" t="s">
        <v>47</v>
      </c>
      <c r="K439" s="93"/>
      <c r="L439" s="93"/>
    </row>
    <row r="440" spans="1:12">
      <c r="A440" s="3"/>
      <c r="B440" s="29"/>
      <c r="C440" s="22"/>
      <c r="D440" s="22"/>
      <c r="E440" s="22"/>
      <c r="F440" s="22"/>
      <c r="G440" s="22"/>
      <c r="H440" s="22"/>
      <c r="I440" s="22"/>
      <c r="J440" s="22"/>
      <c r="K440" s="93"/>
      <c r="L440" s="93"/>
    </row>
    <row r="441" spans="1:12" ht="21.75" customHeight="1">
      <c r="A441" s="3" t="s">
        <v>49</v>
      </c>
      <c r="B441" s="198"/>
      <c r="C441" s="198"/>
      <c r="D441" s="198"/>
      <c r="E441" s="119"/>
      <c r="F441" s="119"/>
      <c r="G441" s="22"/>
      <c r="H441" s="22"/>
      <c r="I441" s="22"/>
      <c r="J441" s="22"/>
      <c r="K441" s="93"/>
      <c r="L441" s="93"/>
    </row>
    <row r="442" spans="1:12">
      <c r="A442" s="3" t="s">
        <v>46</v>
      </c>
      <c r="B442" s="193" t="s">
        <v>47</v>
      </c>
      <c r="C442" s="193"/>
      <c r="D442" s="193"/>
      <c r="E442" s="29"/>
      <c r="F442" s="29"/>
      <c r="G442" s="22"/>
      <c r="H442" s="22"/>
      <c r="I442" s="22"/>
      <c r="J442" s="22"/>
      <c r="K442" s="93"/>
      <c r="L442" s="93"/>
    </row>
    <row r="443" spans="1:12">
      <c r="A443" s="3"/>
      <c r="B443" s="29"/>
      <c r="C443" s="22"/>
      <c r="D443" s="22"/>
      <c r="E443" s="22"/>
      <c r="F443" s="22"/>
      <c r="G443" s="22"/>
      <c r="H443" s="22"/>
      <c r="I443" s="22"/>
      <c r="J443" s="22"/>
      <c r="K443" s="93"/>
      <c r="L443" s="93"/>
    </row>
    <row r="444" spans="1:12">
      <c r="A444" s="3" t="s">
        <v>31</v>
      </c>
      <c r="B444" s="29"/>
      <c r="C444" s="22"/>
      <c r="D444" s="22"/>
      <c r="E444" s="22"/>
      <c r="F444" s="22"/>
      <c r="G444" s="22"/>
      <c r="H444" s="22"/>
      <c r="I444" s="22"/>
      <c r="J444" s="22"/>
      <c r="K444" s="93"/>
      <c r="L444" s="93"/>
    </row>
    <row r="445" spans="1:12">
      <c r="A445" s="26"/>
      <c r="B445" s="29"/>
      <c r="C445" s="22"/>
      <c r="D445" s="22"/>
      <c r="E445" s="22"/>
      <c r="F445" s="22"/>
      <c r="G445" s="22"/>
      <c r="H445" s="22"/>
      <c r="I445" s="22"/>
      <c r="J445" s="22"/>
      <c r="K445" s="93"/>
      <c r="L445" s="93"/>
    </row>
    <row r="446" spans="1:12">
      <c r="K446" s="93"/>
      <c r="L446" s="93"/>
    </row>
    <row r="447" spans="1:12">
      <c r="K447" s="93"/>
      <c r="L447" s="93"/>
    </row>
    <row r="448" spans="1:12">
      <c r="K448" s="93"/>
      <c r="L448" s="93"/>
    </row>
    <row r="449" spans="11:12">
      <c r="K449" s="93"/>
      <c r="L449" s="93"/>
    </row>
    <row r="450" spans="11:12">
      <c r="K450" s="93"/>
      <c r="L450" s="93"/>
    </row>
    <row r="451" spans="11:12">
      <c r="K451" s="93"/>
      <c r="L451" s="93"/>
    </row>
  </sheetData>
  <mergeCells count="435">
    <mergeCell ref="D433:G433"/>
    <mergeCell ref="D434:G434"/>
    <mergeCell ref="D435:G435"/>
    <mergeCell ref="J74:J76"/>
    <mergeCell ref="I74:I76"/>
    <mergeCell ref="A74:A76"/>
    <mergeCell ref="C78:G78"/>
    <mergeCell ref="C74:G76"/>
    <mergeCell ref="E88:F88"/>
    <mergeCell ref="I407:I409"/>
    <mergeCell ref="C403:G403"/>
    <mergeCell ref="B442:D442"/>
    <mergeCell ref="C414:G414"/>
    <mergeCell ref="C418:G418"/>
    <mergeCell ref="C419:G419"/>
    <mergeCell ref="B438:D438"/>
    <mergeCell ref="B441:D441"/>
    <mergeCell ref="C423:G423"/>
    <mergeCell ref="C425:G425"/>
    <mergeCell ref="H407:H409"/>
    <mergeCell ref="C407:G409"/>
    <mergeCell ref="D415:G415"/>
    <mergeCell ref="C410:G410"/>
    <mergeCell ref="C411:G411"/>
    <mergeCell ref="C412:G412"/>
    <mergeCell ref="B439:D439"/>
    <mergeCell ref="C424:G424"/>
    <mergeCell ref="A407:A409"/>
    <mergeCell ref="B407:B409"/>
    <mergeCell ref="J407:J409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405:J405"/>
    <mergeCell ref="C79:G79"/>
    <mergeCell ref="H74:H76"/>
    <mergeCell ref="B74:B76"/>
    <mergeCell ref="A72:J72"/>
    <mergeCell ref="C413:G413"/>
    <mergeCell ref="D431:G431"/>
    <mergeCell ref="D432:G432"/>
    <mergeCell ref="D428:G428"/>
    <mergeCell ref="D429:G429"/>
    <mergeCell ref="D430:G430"/>
    <mergeCell ref="E80:F80"/>
    <mergeCell ref="E81:F81"/>
    <mergeCell ref="E82:F82"/>
    <mergeCell ref="E83:F83"/>
    <mergeCell ref="E84:F84"/>
    <mergeCell ref="E85:F85"/>
    <mergeCell ref="E86:F86"/>
    <mergeCell ref="E87:F87"/>
    <mergeCell ref="D416:G416"/>
    <mergeCell ref="D426:G426"/>
    <mergeCell ref="D427:G427"/>
    <mergeCell ref="D420:G420"/>
    <mergeCell ref="D421:G421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E362:F362"/>
    <mergeCell ref="E363:F363"/>
    <mergeCell ref="E374:F374"/>
    <mergeCell ref="E375:F375"/>
    <mergeCell ref="E376:F376"/>
    <mergeCell ref="E377:F377"/>
    <mergeCell ref="E378:F378"/>
    <mergeCell ref="E369:F369"/>
    <mergeCell ref="E370:F370"/>
    <mergeCell ref="E371:F371"/>
    <mergeCell ref="E372:F372"/>
    <mergeCell ref="E373:F373"/>
    <mergeCell ref="E392:F392"/>
    <mergeCell ref="E393:F393"/>
    <mergeCell ref="E384:F384"/>
    <mergeCell ref="E385:F385"/>
    <mergeCell ref="E386:F386"/>
    <mergeCell ref="E387:F387"/>
    <mergeCell ref="E388:F388"/>
    <mergeCell ref="E379:F379"/>
    <mergeCell ref="E380:F380"/>
    <mergeCell ref="E381:F381"/>
    <mergeCell ref="E382:F382"/>
    <mergeCell ref="E383:F383"/>
    <mergeCell ref="E399:F399"/>
    <mergeCell ref="E400:F400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394:F394"/>
    <mergeCell ref="E395:F395"/>
    <mergeCell ref="E396:F396"/>
    <mergeCell ref="E397:F397"/>
    <mergeCell ref="E398:F398"/>
    <mergeCell ref="E389:F389"/>
    <mergeCell ref="E390:F390"/>
    <mergeCell ref="E391:F391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56:G56"/>
    <mergeCell ref="D57:G57"/>
    <mergeCell ref="D58:G58"/>
    <mergeCell ref="D59:G59"/>
    <mergeCell ref="D60:G60"/>
    <mergeCell ref="D51:G51"/>
    <mergeCell ref="D52:G52"/>
    <mergeCell ref="D53:G53"/>
    <mergeCell ref="D54:G54"/>
    <mergeCell ref="D55:G55"/>
    <mergeCell ref="D66:G66"/>
    <mergeCell ref="D67:G67"/>
    <mergeCell ref="D68:G68"/>
    <mergeCell ref="D69:G69"/>
    <mergeCell ref="D61:G61"/>
    <mergeCell ref="D62:G62"/>
    <mergeCell ref="D63:G63"/>
    <mergeCell ref="D64:G64"/>
    <mergeCell ref="D65:G65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4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2020-03-30T20:54:05Z</cp:lastPrinted>
  <dcterms:created xsi:type="dcterms:W3CDTF">2009-02-13T09:10:05Z</dcterms:created>
  <dcterms:modified xsi:type="dcterms:W3CDTF">2020-03-30T20:54:05Z</dcterms:modified>
</cp:coreProperties>
</file>